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75" windowHeight="6150"/>
  </bookViews>
  <sheets>
    <sheet name="Income Statement" sheetId="1" r:id="rId1"/>
    <sheet name="Balance Sheet" sheetId="2" r:id="rId2"/>
    <sheet name="Equity" sheetId="4" r:id="rId3"/>
    <sheet name="Cash Flow" sheetId="3" r:id="rId4"/>
  </sheets>
  <definedNames>
    <definedName name="_xlnm.Print_Area" localSheetId="1">'Balance Sheet'!$A$1:$I$59</definedName>
    <definedName name="_xlnm.Print_Area" localSheetId="3">'Cash Flow'!$A$1:$J$64</definedName>
    <definedName name="_xlnm.Print_Area" localSheetId="2">Equity!$A$1:$U$47</definedName>
    <definedName name="_xlnm.Print_Area" localSheetId="0">'Income Statement'!$A$1:$N$64</definedName>
  </definedNames>
  <calcPr calcId="125725"/>
</workbook>
</file>

<file path=xl/calcChain.xml><?xml version="1.0" encoding="utf-8"?>
<calcChain xmlns="http://schemas.openxmlformats.org/spreadsheetml/2006/main">
  <c r="N54" i="1"/>
  <c r="L54"/>
  <c r="J54"/>
  <c r="H54"/>
  <c r="J50" i="3" l="1"/>
  <c r="H50"/>
  <c r="U43" i="4"/>
  <c r="S43"/>
  <c r="Q43"/>
  <c r="O43"/>
  <c r="M43"/>
  <c r="K43"/>
  <c r="I43"/>
  <c r="G43"/>
  <c r="E43"/>
  <c r="U38"/>
  <c r="S38"/>
  <c r="Q38"/>
  <c r="O38"/>
  <c r="M38"/>
  <c r="K38"/>
  <c r="I38"/>
  <c r="G38"/>
  <c r="E38"/>
  <c r="Q35"/>
  <c r="U35" s="1"/>
  <c r="Q33"/>
  <c r="U33" s="1"/>
  <c r="Q41"/>
  <c r="U41" s="1"/>
  <c r="S27"/>
  <c r="S29" s="1"/>
  <c r="O27"/>
  <c r="O29" s="1"/>
  <c r="M27"/>
  <c r="M29" s="1"/>
  <c r="K27"/>
  <c r="K29" s="1"/>
  <c r="I27"/>
  <c r="I29" s="1"/>
  <c r="G27"/>
  <c r="G29" s="1"/>
  <c r="E27"/>
  <c r="E29" s="1"/>
  <c r="Q24"/>
  <c r="U24" s="1"/>
  <c r="H56" i="3" l="1"/>
  <c r="J56"/>
  <c r="Q18" i="4"/>
  <c r="U18" s="1"/>
  <c r="J33" i="3"/>
  <c r="K31" i="4"/>
  <c r="I50" i="2"/>
  <c r="G50"/>
  <c r="I18"/>
  <c r="G18"/>
  <c r="Q22" i="4"/>
  <c r="U22" s="1"/>
  <c r="H33" i="3"/>
  <c r="H47" i="1" l="1"/>
  <c r="M31" i="4"/>
  <c r="S31"/>
  <c r="Q20"/>
  <c r="Q16"/>
  <c r="I35" i="2"/>
  <c r="I37" s="1"/>
  <c r="I55" s="1"/>
  <c r="G35"/>
  <c r="U16" i="4" l="1"/>
  <c r="U20"/>
  <c r="U27" s="1"/>
  <c r="Q27"/>
  <c r="Q29" s="1"/>
  <c r="G37" i="2"/>
  <c r="G55" s="1"/>
  <c r="U29" i="4" l="1"/>
  <c r="H38" i="3"/>
  <c r="H43" s="1"/>
  <c r="N19" i="1"/>
  <c r="L19"/>
  <c r="J19"/>
  <c r="H19"/>
  <c r="J38" i="3"/>
  <c r="J43" s="1"/>
  <c r="O31" i="4"/>
  <c r="G31"/>
  <c r="I24" i="2"/>
  <c r="I26" s="1"/>
  <c r="I27" s="1"/>
  <c r="G24"/>
  <c r="G26" s="1"/>
  <c r="G27" s="1"/>
  <c r="I31" i="4"/>
  <c r="I44" i="2"/>
  <c r="G44"/>
  <c r="G51" s="1"/>
  <c r="K19" i="1"/>
  <c r="O19"/>
  <c r="O29"/>
  <c r="O35" s="1"/>
  <c r="K35"/>
  <c r="H29" l="1"/>
  <c r="H35" s="1"/>
  <c r="J29"/>
  <c r="J35" s="1"/>
  <c r="N29"/>
  <c r="N35" s="1"/>
  <c r="L29"/>
  <c r="L35" s="1"/>
  <c r="E31" i="4"/>
  <c r="H58" i="3"/>
  <c r="H60" s="1"/>
  <c r="G53" i="2"/>
  <c r="I51"/>
  <c r="I53" s="1"/>
  <c r="J58" i="3"/>
  <c r="J60" s="1"/>
  <c r="J47" i="1"/>
  <c r="N47"/>
  <c r="L47"/>
  <c r="L56" l="1"/>
  <c r="L40"/>
  <c r="N56"/>
  <c r="N40"/>
  <c r="H56"/>
  <c r="H40"/>
  <c r="J56"/>
  <c r="J40"/>
  <c r="Q31" i="4"/>
  <c r="U31" l="1"/>
</calcChain>
</file>

<file path=xl/sharedStrings.xml><?xml version="1.0" encoding="utf-8"?>
<sst xmlns="http://schemas.openxmlformats.org/spreadsheetml/2006/main" count="232" uniqueCount="176">
  <si>
    <t>Cash &amp; Cash Equivalents as at 1 January</t>
  </si>
  <si>
    <t>Total</t>
  </si>
  <si>
    <t>Revenue</t>
  </si>
  <si>
    <t>Cost of sales</t>
  </si>
  <si>
    <t>Property, plant and equipment</t>
  </si>
  <si>
    <t>Inventories</t>
  </si>
  <si>
    <t>Trade and other receivables</t>
  </si>
  <si>
    <t>Condensed Consolidated Statement Of Changes In Equity (unaudited)</t>
  </si>
  <si>
    <t>Cash flow from operations</t>
  </si>
  <si>
    <t>Share Capital</t>
  </si>
  <si>
    <t>Cash and bank balances</t>
  </si>
  <si>
    <t>Group</t>
  </si>
  <si>
    <t>RM'000</t>
  </si>
  <si>
    <t>Changes in working capital</t>
  </si>
  <si>
    <t>MENTIGA CORPORATION BERHAD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</si>
  <si>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</si>
  <si>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</si>
  <si>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</si>
  <si>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</si>
  <si>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</si>
  <si>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</si>
  <si>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</si>
  <si>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(a)</t>
  </si>
  <si>
    <t>(b)</t>
  </si>
  <si>
    <t>(c)</t>
  </si>
  <si>
    <t>(d)</t>
  </si>
  <si>
    <t>(e)</t>
  </si>
  <si>
    <t>Administrative expenses</t>
  </si>
  <si>
    <t>(f)</t>
  </si>
  <si>
    <t>(g)</t>
  </si>
  <si>
    <t>(h)</t>
  </si>
  <si>
    <t>Finance costs</t>
  </si>
  <si>
    <t>(i)</t>
  </si>
  <si>
    <t>(k)</t>
  </si>
  <si>
    <t>(l)</t>
  </si>
  <si>
    <t xml:space="preserve">Fully diluted </t>
  </si>
  <si>
    <t>AS AT END OF</t>
  </si>
  <si>
    <t>AS AT PRECEDING</t>
  </si>
  <si>
    <t>FINANCIAL YEAR END</t>
  </si>
  <si>
    <t>Borrowings (interest bearing)</t>
  </si>
  <si>
    <t>Reserves</t>
  </si>
  <si>
    <t>Share</t>
  </si>
  <si>
    <t>Capital</t>
  </si>
  <si>
    <t>CASH FLOWS FROM OPERATING ACTIVITIES</t>
  </si>
  <si>
    <t>Adjustments for :</t>
  </si>
  <si>
    <t>-inventories</t>
  </si>
  <si>
    <t>-receivables, deposits and prepayment</t>
  </si>
  <si>
    <t>-payables</t>
  </si>
  <si>
    <t>CASH FLOWS FROM INVESTING ACTIVITIES</t>
  </si>
  <si>
    <t>CASH FLOWS FROM FINANCING ACTIVITIES</t>
  </si>
  <si>
    <t>Cash &amp; Cash Equivalents at end of period</t>
  </si>
  <si>
    <t xml:space="preserve">Current year </t>
  </si>
  <si>
    <t xml:space="preserve">Comparative year </t>
  </si>
  <si>
    <t>to date</t>
  </si>
  <si>
    <t>(j)</t>
  </si>
  <si>
    <t>Non current liabilities</t>
  </si>
  <si>
    <t>Net (decrease)/increase in Cash &amp; Cash Equivalents</t>
  </si>
  <si>
    <t>- additions</t>
  </si>
  <si>
    <t>Other income</t>
  </si>
  <si>
    <t>Income tax expenses</t>
  </si>
  <si>
    <t>Equity holders of the parent</t>
  </si>
  <si>
    <t>Minority interest</t>
  </si>
  <si>
    <t>Retained loss</t>
  </si>
  <si>
    <t>Total equity</t>
  </si>
  <si>
    <t>Attributable to equity holders of the parent</t>
  </si>
  <si>
    <t>Loss</t>
  </si>
  <si>
    <t>UNAUDITED</t>
  </si>
  <si>
    <t>AUDITED</t>
  </si>
  <si>
    <t>CURRENT QUARTER</t>
  </si>
  <si>
    <t>Deferred tax liabilities</t>
  </si>
  <si>
    <t>Revaluation and other reserves</t>
  </si>
  <si>
    <t>Basic earning per share (based on</t>
  </si>
  <si>
    <t>ordinary shares) (sen)</t>
  </si>
  <si>
    <t>Revaluation</t>
  </si>
  <si>
    <t xml:space="preserve">Accumulated </t>
  </si>
  <si>
    <t>- depreciation</t>
  </si>
  <si>
    <t>Share options</t>
  </si>
  <si>
    <t>Transfer from deferred tax liability</t>
  </si>
  <si>
    <t>(Company No. 10289-K)</t>
  </si>
  <si>
    <t>Net cash flow (used in) / from financing activities</t>
  </si>
  <si>
    <t xml:space="preserve">       Net cash flow (used in) / from operating activities</t>
  </si>
  <si>
    <t>Provision for retirement benefit</t>
  </si>
  <si>
    <t>Non-current assets</t>
  </si>
  <si>
    <t>Current assets</t>
  </si>
  <si>
    <t>Current liabilities</t>
  </si>
  <si>
    <t>Equity</t>
  </si>
  <si>
    <t>Net cash flow (used in) / from investing activities</t>
  </si>
  <si>
    <t>Interest expense</t>
  </si>
  <si>
    <t>Trade and other payables</t>
  </si>
  <si>
    <t>Total assets</t>
  </si>
  <si>
    <t>Capital and reserves attributable to equity holders</t>
  </si>
  <si>
    <t>ASSETS</t>
  </si>
  <si>
    <t>EQUITY</t>
  </si>
  <si>
    <t>LIABILITIES</t>
  </si>
  <si>
    <t>Total liabilities</t>
  </si>
  <si>
    <t>Total equity and liabilities</t>
  </si>
  <si>
    <t xml:space="preserve">   of the Company</t>
  </si>
  <si>
    <t>Net assets per share (RM)</t>
  </si>
  <si>
    <t>Minority</t>
  </si>
  <si>
    <t>Interests</t>
  </si>
  <si>
    <t>Condensed Consolidated Statement Of Comprehensive Income</t>
  </si>
  <si>
    <t xml:space="preserve">(The Condensed Consolidated Statement Of Comprehensive Income should be read in conjunction with the Audited Financial </t>
  </si>
  <si>
    <t>(The Condensed Consolidated Statement Of Financial Position should be read in conjunction with the Audited</t>
  </si>
  <si>
    <t>(The Condensed Consolidated Statements Of Changes In Equity should be read in conjunction with the Audited Financial Statements</t>
  </si>
  <si>
    <t xml:space="preserve">   for the period</t>
  </si>
  <si>
    <t>(m)</t>
  </si>
  <si>
    <t>(n)</t>
  </si>
  <si>
    <t>Total comprehensive income / (loss)</t>
  </si>
  <si>
    <t>Statements)</t>
  </si>
  <si>
    <t>Equity attributable to equity holders of the parent</t>
  </si>
  <si>
    <t>to the Interim Financial Statements)</t>
  </si>
  <si>
    <t>Condensed Consolidated Statement Of Cash Flows</t>
  </si>
  <si>
    <t>(The Condensed Consolidated Statement Of Cash Flows should be read in conjunction with the Audited Financial</t>
  </si>
  <si>
    <t>Interim Financial Statements)</t>
  </si>
  <si>
    <t>Balance as at 31 December 2010</t>
  </si>
  <si>
    <t>Other</t>
  </si>
  <si>
    <t>Land held for development</t>
  </si>
  <si>
    <t>Condensed Consolidated Statement Of Financial Position (unaudited)</t>
  </si>
  <si>
    <t>Gross profit</t>
  </si>
  <si>
    <t>31 DECEMBER 2011</t>
  </si>
  <si>
    <t>Balance as at 31 December 2011</t>
  </si>
  <si>
    <t>weighted average 70,000,000</t>
  </si>
  <si>
    <t>Land held for sale</t>
  </si>
  <si>
    <t>Retirement benefits</t>
  </si>
  <si>
    <t>Tax liabilities</t>
  </si>
  <si>
    <t>Share Premium</t>
  </si>
  <si>
    <t>period</t>
  </si>
  <si>
    <t>Total Comprehensive income for the</t>
  </si>
  <si>
    <t>Note</t>
  </si>
  <si>
    <t>Tax expenses</t>
  </si>
  <si>
    <t>Tax paid</t>
  </si>
  <si>
    <t>Repayment of hire purchase creditors</t>
  </si>
  <si>
    <t>Statements for the year ended 31 December 2011 and the accompanying explanatory notes attached to the Interim Financial</t>
  </si>
  <si>
    <t>Financial Statements for the year ended 31 December 2011 and the accompanying explanatory notes attached</t>
  </si>
  <si>
    <t>At 31 December 2011</t>
  </si>
  <si>
    <t>for the year ended 31 December 2011 and the accompanying explanatory notes attached to the Interim Financial Statements)</t>
  </si>
  <si>
    <t>Conversion of RCPS</t>
  </si>
  <si>
    <t>Realisation of revaluation reserve</t>
  </si>
  <si>
    <t>Statements for the year ended 31 December 2011 and the accompanying explanatory notes attached to the</t>
  </si>
  <si>
    <t>Net profit for the year atrributable to equity holders of Company</t>
  </si>
  <si>
    <t>Total comprehensive income for the</t>
  </si>
  <si>
    <t>N/A</t>
  </si>
  <si>
    <t>Operating profit before working capital changes</t>
  </si>
  <si>
    <t>Profit before Tax</t>
  </si>
  <si>
    <t>Profit for the period</t>
  </si>
  <si>
    <t>Dividend paid for the year ended</t>
  </si>
  <si>
    <t>31 December 2011</t>
  </si>
  <si>
    <t>Dividend paid</t>
  </si>
  <si>
    <t>For the period ended 31 December 2012</t>
  </si>
  <si>
    <t>31 December 2012</t>
  </si>
  <si>
    <t>As at 31 December 2012</t>
  </si>
  <si>
    <t>31 DECEMBER 2012</t>
  </si>
  <si>
    <t>Balance as at 31 December 2012</t>
  </si>
  <si>
    <t>Contingent liability</t>
  </si>
  <si>
    <t>Write back deposit</t>
  </si>
  <si>
    <t>Interest received</t>
  </si>
  <si>
    <t>Interest paid</t>
  </si>
  <si>
    <t>- Proceed from disposal of property, plant and equipment</t>
  </si>
  <si>
    <t>Proceed from borrowings</t>
  </si>
  <si>
    <t>Share of loss of associates</t>
  </si>
  <si>
    <t>Zakat</t>
  </si>
  <si>
    <t>(o)</t>
  </si>
  <si>
    <t>(p)</t>
  </si>
  <si>
    <t>Associates</t>
  </si>
  <si>
    <t>Profit for the year</t>
  </si>
  <si>
    <t>Provision of legal claim write back</t>
  </si>
  <si>
    <t>Bad debt write off</t>
  </si>
  <si>
    <t>Zakat paid</t>
  </si>
  <si>
    <t>Investment in associates</t>
  </si>
  <si>
    <t>(q)</t>
  </si>
  <si>
    <t>Profit for the year attributable to:</t>
  </si>
  <si>
    <t>Total comprehensive income attributable to:</t>
  </si>
  <si>
    <t>Transferred from deferred tax</t>
  </si>
  <si>
    <t>Gain on disposal of land held for development</t>
  </si>
  <si>
    <t>Write back of provision for doubtful debt</t>
  </si>
  <si>
    <t>Gain on disposal of property, plany and equipment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</si>
</sst>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[$€]* #,##0.00_ ;_ [$€]* \-#,##0.00_ ;_ [$€]* &quot;-&quot;??_ ;_ @_ "/>
    <numFmt numFmtId="165" formatCode="_(* #,##0_);_(* \(#,##0\);_(* &quot;-&quot;??_);_(@_)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165" fontId="4" fillId="0" borderId="0" xfId="1" applyNumberFormat="1" applyFont="1" applyFill="1"/>
    <xf numFmtId="165" fontId="3" fillId="0" borderId="0" xfId="1" applyNumberFormat="1" applyFont="1" applyFill="1" applyAlignment="1">
      <alignment horizontal="centerContinuous"/>
    </xf>
    <xf numFmtId="165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/>
    <xf numFmtId="165" fontId="3" fillId="0" borderId="0" xfId="1" quotePrefix="1" applyNumberFormat="1" applyFont="1" applyFill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center"/>
    </xf>
    <xf numFmtId="165" fontId="4" fillId="0" borderId="1" xfId="1" applyNumberFormat="1" applyFont="1" applyFill="1" applyBorder="1"/>
    <xf numFmtId="165" fontId="3" fillId="0" borderId="0" xfId="1" applyNumberFormat="1" applyFont="1" applyFill="1" applyBorder="1"/>
    <xf numFmtId="165" fontId="4" fillId="0" borderId="0" xfId="1" quotePrefix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5" fontId="4" fillId="0" borderId="2" xfId="1" applyNumberFormat="1" applyFont="1" applyFill="1" applyBorder="1"/>
    <xf numFmtId="165" fontId="4" fillId="0" borderId="0" xfId="1" applyNumberFormat="1" applyFont="1" applyFill="1" applyAlignment="1">
      <alignment horizontal="right"/>
    </xf>
    <xf numFmtId="165" fontId="3" fillId="0" borderId="0" xfId="1" quotePrefix="1" applyNumberFormat="1" applyFont="1" applyFill="1" applyBorder="1" applyAlignment="1">
      <alignment horizontal="center"/>
    </xf>
    <xf numFmtId="165" fontId="4" fillId="0" borderId="3" xfId="1" quotePrefix="1" applyNumberFormat="1" applyFont="1" applyFill="1" applyBorder="1"/>
    <xf numFmtId="165" fontId="4" fillId="0" borderId="0" xfId="1" quotePrefix="1" applyNumberFormat="1" applyFont="1" applyFill="1" applyBorder="1"/>
    <xf numFmtId="165" fontId="4" fillId="0" borderId="3" xfId="1" applyNumberFormat="1" applyFont="1" applyFill="1" applyBorder="1"/>
    <xf numFmtId="165" fontId="4" fillId="0" borderId="4" xfId="1" applyNumberFormat="1" applyFont="1" applyFill="1" applyBorder="1"/>
    <xf numFmtId="165" fontId="4" fillId="0" borderId="5" xfId="1" applyNumberFormat="1" applyFont="1" applyFill="1" applyBorder="1"/>
    <xf numFmtId="165" fontId="4" fillId="0" borderId="6" xfId="1" applyNumberFormat="1" applyFont="1" applyFill="1" applyBorder="1"/>
    <xf numFmtId="165" fontId="4" fillId="0" borderId="7" xfId="1" applyNumberFormat="1" applyFont="1" applyFill="1" applyBorder="1"/>
    <xf numFmtId="165" fontId="4" fillId="0" borderId="8" xfId="1" applyNumberFormat="1" applyFont="1" applyFill="1" applyBorder="1"/>
    <xf numFmtId="0" fontId="4" fillId="0" borderId="0" xfId="3" applyFont="1"/>
    <xf numFmtId="0" fontId="3" fillId="0" borderId="0" xfId="3" quotePrefix="1" applyFont="1" applyAlignment="1">
      <alignment horizontal="left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3" fillId="0" borderId="1" xfId="3" applyFont="1" applyBorder="1" applyAlignment="1">
      <alignment horizontal="center"/>
    </xf>
    <xf numFmtId="0" fontId="3" fillId="0" borderId="0" xfId="3" applyFont="1" applyBorder="1"/>
    <xf numFmtId="0" fontId="3" fillId="0" borderId="0" xfId="3" applyFont="1" applyAlignment="1">
      <alignment horizontal="right"/>
    </xf>
    <xf numFmtId="165" fontId="4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center"/>
    </xf>
    <xf numFmtId="165" fontId="4" fillId="0" borderId="0" xfId="1" applyNumberFormat="1" applyFont="1"/>
    <xf numFmtId="165" fontId="3" fillId="0" borderId="0" xfId="1" applyNumberFormat="1" applyFont="1" applyAlignment="1">
      <alignment horizontal="center"/>
    </xf>
    <xf numFmtId="165" fontId="4" fillId="0" borderId="0" xfId="1" applyNumberFormat="1" applyFont="1" applyBorder="1"/>
    <xf numFmtId="165" fontId="4" fillId="0" borderId="8" xfId="1" applyNumberFormat="1" applyFont="1" applyBorder="1"/>
    <xf numFmtId="0" fontId="4" fillId="0" borderId="0" xfId="3" applyFont="1" applyBorder="1"/>
    <xf numFmtId="0" fontId="3" fillId="0" borderId="0" xfId="3" applyFont="1" applyBorder="1" applyAlignment="1">
      <alignment horizontal="right"/>
    </xf>
    <xf numFmtId="165" fontId="3" fillId="0" borderId="0" xfId="1" applyNumberFormat="1" applyFont="1" applyFill="1" applyBorder="1" applyAlignment="1">
      <alignment horizontal="centerContinuous"/>
    </xf>
    <xf numFmtId="165" fontId="4" fillId="0" borderId="3" xfId="1" applyNumberFormat="1" applyFont="1" applyFill="1" applyBorder="1" applyAlignment="1">
      <alignment horizontal="right"/>
    </xf>
    <xf numFmtId="0" fontId="4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165" fontId="4" fillId="0" borderId="0" xfId="0" applyNumberFormat="1" applyFont="1" applyFill="1"/>
    <xf numFmtId="165" fontId="3" fillId="0" borderId="0" xfId="0" applyNumberFormat="1" applyFont="1" applyFill="1"/>
    <xf numFmtId="165" fontId="3" fillId="0" borderId="0" xfId="0" applyNumberFormat="1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Alignment="1">
      <alignment horizontal="left"/>
    </xf>
    <xf numFmtId="43" fontId="4" fillId="0" borderId="0" xfId="1" applyNumberFormat="1" applyFont="1" applyFill="1"/>
    <xf numFmtId="0" fontId="3" fillId="0" borderId="0" xfId="0" applyFont="1" applyFill="1" applyAlignment="1">
      <alignment horizontal="centerContinuous"/>
    </xf>
    <xf numFmtId="0" fontId="4" fillId="0" borderId="0" xfId="0" quotePrefix="1" applyFont="1" applyFill="1"/>
    <xf numFmtId="0" fontId="7" fillId="0" borderId="0" xfId="0" applyFont="1" applyFill="1"/>
    <xf numFmtId="43" fontId="4" fillId="0" borderId="0" xfId="1" applyFont="1" applyFill="1" applyBorder="1"/>
    <xf numFmtId="43" fontId="4" fillId="0" borderId="0" xfId="1" applyFont="1" applyFill="1"/>
    <xf numFmtId="165" fontId="4" fillId="0" borderId="1" xfId="1" applyNumberFormat="1" applyFont="1" applyFill="1" applyBorder="1" applyAlignment="1">
      <alignment horizontal="right"/>
    </xf>
    <xf numFmtId="165" fontId="4" fillId="0" borderId="0" xfId="3" applyNumberFormat="1" applyFont="1"/>
    <xf numFmtId="0" fontId="4" fillId="0" borderId="0" xfId="3" applyFont="1" applyAlignment="1">
      <alignment horizontal="center"/>
    </xf>
    <xf numFmtId="165" fontId="6" fillId="0" borderId="0" xfId="1" applyNumberFormat="1" applyFont="1" applyFill="1" applyBorder="1" applyAlignment="1">
      <alignment vertical="justify"/>
    </xf>
    <xf numFmtId="165" fontId="4" fillId="0" borderId="9" xfId="1" applyNumberFormat="1" applyFont="1" applyFill="1" applyBorder="1"/>
    <xf numFmtId="0" fontId="3" fillId="0" borderId="0" xfId="3" applyFont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0" fontId="3" fillId="0" borderId="0" xfId="3" applyFont="1" applyAlignment="1"/>
    <xf numFmtId="0" fontId="3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3" fillId="0" borderId="0" xfId="3" applyFont="1" applyAlignment="1">
      <alignment horizontal="center"/>
    </xf>
    <xf numFmtId="43" fontId="4" fillId="0" borderId="0" xfId="1" applyFont="1" applyFill="1" applyAlignment="1">
      <alignment horizontal="right"/>
    </xf>
    <xf numFmtId="15" fontId="4" fillId="0" borderId="0" xfId="3" quotePrefix="1" applyNumberFormat="1" applyFont="1"/>
    <xf numFmtId="0" fontId="4" fillId="0" borderId="10" xfId="3" applyFont="1" applyBorder="1"/>
    <xf numFmtId="0" fontId="4" fillId="0" borderId="11" xfId="3" applyFont="1" applyBorder="1"/>
    <xf numFmtId="165" fontId="4" fillId="0" borderId="11" xfId="1" applyNumberFormat="1" applyFont="1" applyBorder="1" applyAlignment="1">
      <alignment horizontal="center"/>
    </xf>
    <xf numFmtId="165" fontId="4" fillId="0" borderId="11" xfId="1" applyNumberFormat="1" applyFont="1" applyBorder="1" applyAlignment="1">
      <alignment horizontal="right"/>
    </xf>
    <xf numFmtId="165" fontId="3" fillId="0" borderId="11" xfId="1" applyNumberFormat="1" applyFont="1" applyBorder="1" applyAlignment="1">
      <alignment horizontal="right"/>
    </xf>
    <xf numFmtId="165" fontId="4" fillId="0" borderId="12" xfId="1" applyNumberFormat="1" applyFont="1" applyBorder="1"/>
    <xf numFmtId="0" fontId="4" fillId="0" borderId="13" xfId="3" applyFont="1" applyBorder="1"/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4" fillId="0" borderId="14" xfId="1" applyNumberFormat="1" applyFont="1" applyBorder="1"/>
    <xf numFmtId="0" fontId="4" fillId="0" borderId="15" xfId="3" applyFont="1" applyBorder="1"/>
    <xf numFmtId="0" fontId="4" fillId="0" borderId="1" xfId="3" applyFont="1" applyBorder="1"/>
    <xf numFmtId="165" fontId="4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5" fontId="4" fillId="0" borderId="16" xfId="1" applyNumberFormat="1" applyFont="1" applyBorder="1"/>
    <xf numFmtId="165" fontId="4" fillId="0" borderId="11" xfId="1" applyNumberFormat="1" applyFont="1" applyBorder="1"/>
    <xf numFmtId="165" fontId="4" fillId="0" borderId="1" xfId="1" applyNumberFormat="1" applyFont="1" applyBorder="1"/>
    <xf numFmtId="165" fontId="3" fillId="0" borderId="0" xfId="1" applyNumberFormat="1" applyFont="1" applyFill="1" applyAlignment="1">
      <alignment horizontal="center"/>
    </xf>
    <xf numFmtId="0" fontId="3" fillId="0" borderId="1" xfId="3" applyFont="1" applyBorder="1" applyAlignment="1">
      <alignment horizontal="center"/>
    </xf>
  </cellXfs>
  <cellStyles count="4">
    <cellStyle name="Comma" xfId="1" builtinId="3"/>
    <cellStyle name="Euro" xfId="2"/>
    <cellStyle name="Normal" xfId="0" builtinId="0"/>
    <cellStyle name="Normal_OIB31Mar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8"/>
  <sheetViews>
    <sheetView tabSelected="1" view="pageBreakPreview" zoomScaleNormal="75" zoomScaleSheetLayoutView="75" workbookViewId="0">
      <selection activeCell="E37" sqref="E37"/>
    </sheetView>
  </sheetViews>
  <sheetFormatPr defaultColWidth="8.7109375" defaultRowHeight="15.75"/>
  <cols>
    <col min="1" max="1" width="0.85546875" style="43" customWidth="1"/>
    <col min="2" max="2" width="1.7109375" style="43" customWidth="1"/>
    <col min="3" max="3" width="4.28515625" style="43" customWidth="1"/>
    <col min="4" max="4" width="3.85546875" style="43" customWidth="1"/>
    <col min="5" max="5" width="8.7109375" style="43" customWidth="1"/>
    <col min="6" max="6" width="19.42578125" style="43" customWidth="1"/>
    <col min="7" max="7" width="5.7109375" style="49" bestFit="1" customWidth="1"/>
    <col min="8" max="8" width="20.5703125" style="1" bestFit="1" customWidth="1"/>
    <col min="9" max="9" width="0.85546875" style="1" customWidth="1"/>
    <col min="10" max="10" width="20.5703125" style="1" bestFit="1" customWidth="1"/>
    <col min="11" max="11" width="0.85546875" style="1" customWidth="1"/>
    <col min="12" max="12" width="20.5703125" style="1" bestFit="1" customWidth="1"/>
    <col min="13" max="13" width="0.85546875" style="1" customWidth="1"/>
    <col min="14" max="14" width="20.5703125" style="1" bestFit="1" customWidth="1"/>
    <col min="15" max="15" width="2" style="1" customWidth="1"/>
    <col min="16" max="16" width="12.42578125" style="43" customWidth="1"/>
    <col min="17" max="18" width="8.7109375" style="43" customWidth="1"/>
    <col min="19" max="19" width="10.42578125" style="43" customWidth="1"/>
    <col min="20" max="16384" width="8.7109375" style="43"/>
  </cols>
  <sheetData>
    <row r="1" spans="2:20" ht="15.95" customHeight="1">
      <c r="L1" s="67"/>
      <c r="M1" s="67"/>
      <c r="N1" s="67"/>
    </row>
    <row r="2" spans="2:20" ht="15.95" customHeight="1">
      <c r="B2" s="44" t="s">
        <v>14</v>
      </c>
    </row>
    <row r="3" spans="2:20" ht="15.95" customHeight="1">
      <c r="B3" s="44" t="s">
        <v>78</v>
      </c>
      <c r="Q3" s="61"/>
    </row>
    <row r="4" spans="2:20" ht="15.95" customHeight="1">
      <c r="B4" s="45"/>
    </row>
    <row r="5" spans="2:20" ht="15.95" customHeight="1">
      <c r="B5" s="46" t="s">
        <v>100</v>
      </c>
    </row>
    <row r="6" spans="2:20" ht="15.95" customHeight="1">
      <c r="B6" s="47" t="s">
        <v>148</v>
      </c>
    </row>
    <row r="7" spans="2:20" ht="15.95" customHeight="1">
      <c r="B7" s="43" t="s">
        <v>15</v>
      </c>
    </row>
    <row r="8" spans="2:20" ht="15.95" customHeight="1"/>
    <row r="9" spans="2:20" ht="15.95" customHeight="1">
      <c r="H9" s="97" t="s">
        <v>16</v>
      </c>
      <c r="I9" s="97"/>
      <c r="J9" s="97"/>
      <c r="L9" s="97" t="s">
        <v>17</v>
      </c>
      <c r="M9" s="97"/>
      <c r="N9" s="97"/>
      <c r="O9" s="2"/>
    </row>
    <row r="10" spans="2:20" ht="15.95" customHeight="1">
      <c r="H10" s="3" t="s">
        <v>18</v>
      </c>
      <c r="I10" s="3"/>
      <c r="J10" s="3" t="s">
        <v>19</v>
      </c>
      <c r="K10" s="4"/>
      <c r="L10" s="3" t="s">
        <v>18</v>
      </c>
      <c r="M10" s="3"/>
      <c r="N10" s="3" t="s">
        <v>19</v>
      </c>
      <c r="O10" s="3"/>
    </row>
    <row r="11" spans="2:20" ht="15.95" customHeight="1">
      <c r="H11" s="5" t="s">
        <v>20</v>
      </c>
      <c r="I11" s="5"/>
      <c r="J11" s="5" t="s">
        <v>20</v>
      </c>
      <c r="K11" s="4"/>
      <c r="L11" s="3" t="s">
        <v>21</v>
      </c>
      <c r="M11" s="5"/>
      <c r="N11" s="3" t="s">
        <v>21</v>
      </c>
      <c r="O11" s="3"/>
      <c r="R11" s="45"/>
      <c r="S11" s="45"/>
      <c r="T11" s="48"/>
    </row>
    <row r="12" spans="2:20" ht="15.95" customHeight="1">
      <c r="G12" s="49" t="s">
        <v>128</v>
      </c>
      <c r="H12" s="5" t="s">
        <v>149</v>
      </c>
      <c r="I12" s="5"/>
      <c r="J12" s="5" t="s">
        <v>146</v>
      </c>
      <c r="K12" s="4"/>
      <c r="L12" s="5" t="s">
        <v>149</v>
      </c>
      <c r="M12" s="5"/>
      <c r="N12" s="5" t="s">
        <v>146</v>
      </c>
      <c r="O12" s="5"/>
      <c r="P12" s="45"/>
      <c r="Q12" s="3"/>
      <c r="R12" s="3"/>
      <c r="S12" s="49"/>
      <c r="T12" s="48"/>
    </row>
    <row r="13" spans="2:20" ht="15.95" customHeight="1">
      <c r="G13" s="48"/>
      <c r="H13" s="3" t="s">
        <v>12</v>
      </c>
      <c r="I13" s="3"/>
      <c r="J13" s="5" t="s">
        <v>12</v>
      </c>
      <c r="K13" s="3"/>
      <c r="L13" s="3" t="s">
        <v>12</v>
      </c>
      <c r="M13" s="3"/>
      <c r="N13" s="5" t="s">
        <v>12</v>
      </c>
      <c r="O13" s="5"/>
      <c r="P13" s="45"/>
    </row>
    <row r="14" spans="2:20" ht="15.95" customHeight="1">
      <c r="G14" s="48"/>
      <c r="P14" s="45"/>
    </row>
    <row r="15" spans="2:20" ht="15.95" customHeight="1">
      <c r="B15" s="50"/>
      <c r="C15" s="51" t="s">
        <v>22</v>
      </c>
      <c r="D15" s="43" t="s">
        <v>2</v>
      </c>
      <c r="G15" s="48"/>
      <c r="H15" s="52">
        <v>6872</v>
      </c>
      <c r="I15" s="6"/>
      <c r="J15" s="1">
        <v>3491</v>
      </c>
      <c r="L15" s="52">
        <v>20317</v>
      </c>
      <c r="M15" s="7"/>
      <c r="N15" s="1">
        <v>18385</v>
      </c>
      <c r="P15" s="45"/>
      <c r="Q15" s="53"/>
      <c r="R15" s="1"/>
      <c r="S15" s="1"/>
      <c r="T15" s="52"/>
    </row>
    <row r="16" spans="2:20" ht="15.95" customHeight="1">
      <c r="C16" s="48"/>
      <c r="G16" s="48"/>
      <c r="P16" s="4"/>
      <c r="Q16" s="54"/>
      <c r="R16" s="6"/>
      <c r="S16" s="55"/>
      <c r="T16" s="55"/>
    </row>
    <row r="17" spans="3:20" ht="15.95" customHeight="1">
      <c r="C17" s="48" t="s">
        <v>23</v>
      </c>
      <c r="D17" s="43" t="s">
        <v>3</v>
      </c>
      <c r="G17" s="48"/>
      <c r="H17" s="1">
        <v>-1262</v>
      </c>
      <c r="J17" s="1">
        <v>-756</v>
      </c>
      <c r="L17" s="1">
        <v>-4647</v>
      </c>
      <c r="N17" s="6">
        <v>-4144</v>
      </c>
      <c r="P17" s="4"/>
      <c r="Q17" s="54"/>
      <c r="R17" s="6"/>
      <c r="S17" s="6"/>
      <c r="T17" s="56"/>
    </row>
    <row r="18" spans="3:20" ht="15.95" customHeight="1">
      <c r="C18" s="48"/>
      <c r="G18" s="48"/>
      <c r="H18" s="8"/>
      <c r="J18" s="8"/>
      <c r="L18" s="8"/>
      <c r="N18" s="8"/>
      <c r="P18" s="45"/>
      <c r="Q18" s="54"/>
      <c r="R18" s="6"/>
      <c r="S18" s="55"/>
      <c r="T18" s="55"/>
    </row>
    <row r="19" spans="3:20" ht="15.95" customHeight="1">
      <c r="C19" s="51" t="s">
        <v>24</v>
      </c>
      <c r="D19" s="43" t="s">
        <v>118</v>
      </c>
      <c r="G19" s="48"/>
      <c r="H19" s="6">
        <f>SUM(H15:H18)</f>
        <v>5610</v>
      </c>
      <c r="I19" s="6"/>
      <c r="J19" s="6">
        <f t="shared" ref="J19:O19" si="0">SUM(J15:J18)</f>
        <v>2735</v>
      </c>
      <c r="K19" s="6">
        <f t="shared" si="0"/>
        <v>0</v>
      </c>
      <c r="L19" s="6">
        <f t="shared" si="0"/>
        <v>15670</v>
      </c>
      <c r="M19" s="6"/>
      <c r="N19" s="6">
        <f t="shared" si="0"/>
        <v>14241</v>
      </c>
      <c r="O19" s="6">
        <f t="shared" si="0"/>
        <v>0</v>
      </c>
      <c r="P19" s="9"/>
      <c r="Q19" s="54"/>
      <c r="R19" s="6"/>
      <c r="S19" s="6"/>
      <c r="T19" s="56"/>
    </row>
    <row r="20" spans="3:20" ht="15.95" customHeight="1">
      <c r="C20" s="51"/>
      <c r="G20" s="48"/>
      <c r="P20" s="45"/>
      <c r="Q20" s="54"/>
      <c r="R20" s="6"/>
      <c r="S20" s="55"/>
      <c r="T20" s="55"/>
    </row>
    <row r="21" spans="3:20" ht="15.95" customHeight="1">
      <c r="C21" s="51" t="s">
        <v>25</v>
      </c>
      <c r="D21" s="43" t="s">
        <v>58</v>
      </c>
      <c r="G21" s="48"/>
      <c r="H21" s="52">
        <v>898</v>
      </c>
      <c r="J21" s="6">
        <v>276</v>
      </c>
      <c r="L21" s="1">
        <v>3482</v>
      </c>
      <c r="N21" s="1">
        <v>744</v>
      </c>
      <c r="P21" s="45"/>
      <c r="Q21" s="54"/>
      <c r="R21" s="6"/>
      <c r="S21" s="55"/>
      <c r="T21" s="56"/>
    </row>
    <row r="22" spans="3:20" ht="15.95" customHeight="1">
      <c r="C22" s="51"/>
      <c r="G22" s="48"/>
      <c r="H22" s="10"/>
      <c r="I22" s="10"/>
      <c r="L22" s="10"/>
      <c r="M22" s="10"/>
      <c r="P22" s="4"/>
      <c r="Q22" s="54"/>
      <c r="R22" s="6"/>
      <c r="S22" s="55"/>
      <c r="T22" s="55"/>
    </row>
    <row r="23" spans="3:20" ht="15.95" customHeight="1">
      <c r="C23" s="48" t="s">
        <v>26</v>
      </c>
      <c r="D23" s="43" t="s">
        <v>27</v>
      </c>
      <c r="G23" s="48"/>
      <c r="H23" s="10">
        <v>-1605</v>
      </c>
      <c r="I23" s="10"/>
      <c r="J23" s="1">
        <v>-277</v>
      </c>
      <c r="L23" s="10">
        <v>-6650</v>
      </c>
      <c r="M23" s="10"/>
      <c r="N23" s="1">
        <v>-7221</v>
      </c>
      <c r="P23" s="4"/>
      <c r="Q23" s="54"/>
      <c r="R23" s="6"/>
      <c r="S23" s="6"/>
      <c r="T23" s="56"/>
    </row>
    <row r="24" spans="3:20" ht="15.95" customHeight="1">
      <c r="C24" s="48"/>
      <c r="G24" s="48"/>
      <c r="H24" s="10"/>
      <c r="I24" s="10"/>
      <c r="L24" s="10"/>
      <c r="M24" s="10"/>
      <c r="P24" s="4"/>
      <c r="Q24" s="54"/>
      <c r="R24" s="6"/>
      <c r="S24" s="6"/>
      <c r="T24" s="56"/>
    </row>
    <row r="25" spans="3:20" ht="15.95" customHeight="1">
      <c r="C25" s="51" t="s">
        <v>28</v>
      </c>
      <c r="D25" s="43" t="s">
        <v>31</v>
      </c>
      <c r="G25" s="48"/>
      <c r="H25" s="1">
        <v>-2</v>
      </c>
      <c r="I25" s="43"/>
      <c r="J25" s="1">
        <v>-1687</v>
      </c>
      <c r="L25" s="1">
        <v>-3</v>
      </c>
      <c r="M25" s="43"/>
      <c r="N25" s="1">
        <v>-2152</v>
      </c>
      <c r="P25" s="4"/>
      <c r="Q25" s="54"/>
      <c r="R25" s="6"/>
      <c r="S25" s="6"/>
      <c r="T25" s="56"/>
    </row>
    <row r="26" spans="3:20" ht="15.95" customHeight="1">
      <c r="C26" s="51"/>
      <c r="G26" s="48"/>
      <c r="I26" s="43"/>
      <c r="M26" s="43"/>
      <c r="P26" s="4"/>
      <c r="Q26" s="54"/>
      <c r="R26" s="6"/>
      <c r="S26" s="6"/>
      <c r="T26" s="56"/>
    </row>
    <row r="27" spans="3:20" ht="15.95" customHeight="1">
      <c r="C27" s="48" t="s">
        <v>29</v>
      </c>
      <c r="D27" s="43" t="s">
        <v>159</v>
      </c>
      <c r="G27" s="48"/>
      <c r="H27" s="1">
        <v>-7</v>
      </c>
      <c r="I27" s="43"/>
      <c r="J27" s="1">
        <v>0</v>
      </c>
      <c r="L27" s="1">
        <v>-7</v>
      </c>
      <c r="M27" s="43"/>
      <c r="N27" s="1">
        <v>0</v>
      </c>
      <c r="P27" s="4"/>
      <c r="Q27" s="54"/>
      <c r="R27" s="6"/>
      <c r="S27" s="6"/>
      <c r="T27" s="56"/>
    </row>
    <row r="28" spans="3:20" ht="15.95" customHeight="1">
      <c r="C28" s="48"/>
      <c r="G28" s="48"/>
      <c r="H28" s="8"/>
      <c r="I28" s="43"/>
      <c r="J28" s="8"/>
      <c r="L28" s="8"/>
      <c r="M28" s="43"/>
      <c r="N28" s="8"/>
      <c r="P28" s="4"/>
      <c r="Q28" s="54"/>
      <c r="R28" s="6"/>
      <c r="S28" s="55"/>
      <c r="T28" s="55"/>
    </row>
    <row r="29" spans="3:20" ht="15.95" customHeight="1">
      <c r="C29" s="51" t="s">
        <v>30</v>
      </c>
      <c r="D29" s="57" t="s">
        <v>143</v>
      </c>
      <c r="G29" s="48"/>
      <c r="H29" s="1">
        <f>SUM(H19:H28)</f>
        <v>4894</v>
      </c>
      <c r="J29" s="1">
        <f>SUM(J19:J28)</f>
        <v>1047</v>
      </c>
      <c r="L29" s="1">
        <f>SUM(L19:L28)</f>
        <v>12492</v>
      </c>
      <c r="N29" s="1">
        <f>SUM(N19:N28)</f>
        <v>5612</v>
      </c>
      <c r="O29" s="1">
        <f>SUM(O25:O25)</f>
        <v>0</v>
      </c>
      <c r="P29" s="4"/>
      <c r="Q29" s="54"/>
      <c r="R29" s="6"/>
      <c r="S29" s="6"/>
      <c r="T29" s="56"/>
    </row>
    <row r="30" spans="3:20" ht="15.95" customHeight="1">
      <c r="C30" s="48"/>
      <c r="G30" s="48"/>
      <c r="I30" s="43"/>
      <c r="L30" s="12"/>
      <c r="M30" s="43"/>
      <c r="P30" s="4"/>
      <c r="Q30" s="53"/>
      <c r="R30" s="1"/>
    </row>
    <row r="31" spans="3:20" ht="15.95" customHeight="1">
      <c r="C31" s="48" t="s">
        <v>32</v>
      </c>
      <c r="D31" s="43" t="s">
        <v>160</v>
      </c>
      <c r="G31" s="48"/>
      <c r="H31" s="1">
        <v>-37</v>
      </c>
      <c r="I31" s="43"/>
      <c r="J31" s="1">
        <v>0</v>
      </c>
      <c r="L31" s="12">
        <v>-37</v>
      </c>
      <c r="M31" s="43"/>
      <c r="N31" s="1">
        <v>0</v>
      </c>
      <c r="P31" s="4"/>
      <c r="Q31" s="53"/>
      <c r="R31" s="1"/>
    </row>
    <row r="32" spans="3:20" ht="15.95" customHeight="1">
      <c r="C32" s="48"/>
      <c r="G32" s="48"/>
      <c r="I32" s="43"/>
      <c r="L32" s="12"/>
      <c r="M32" s="43"/>
      <c r="P32" s="4"/>
      <c r="Q32" s="53"/>
      <c r="R32" s="1"/>
    </row>
    <row r="33" spans="2:19" ht="15.95" customHeight="1">
      <c r="C33" s="48" t="s">
        <v>54</v>
      </c>
      <c r="D33" s="57" t="s">
        <v>59</v>
      </c>
      <c r="G33" s="48">
        <v>19</v>
      </c>
      <c r="H33" s="6">
        <v>-2417</v>
      </c>
      <c r="I33" s="43"/>
      <c r="J33" s="6">
        <v>-355</v>
      </c>
      <c r="K33" s="6"/>
      <c r="L33" s="10">
        <v>-3330</v>
      </c>
      <c r="M33" s="55"/>
      <c r="N33" s="6">
        <v>-1158</v>
      </c>
      <c r="P33" s="45"/>
      <c r="R33" s="1"/>
    </row>
    <row r="34" spans="2:19" ht="15.95" customHeight="1">
      <c r="C34" s="48"/>
      <c r="G34" s="48"/>
      <c r="H34" s="8"/>
      <c r="I34" s="43"/>
      <c r="J34" s="8"/>
      <c r="L34" s="8"/>
      <c r="M34" s="43"/>
      <c r="N34" s="8"/>
      <c r="P34" s="45"/>
      <c r="R34" s="1"/>
    </row>
    <row r="35" spans="2:19" ht="15.95" customHeight="1">
      <c r="C35" s="48" t="s">
        <v>33</v>
      </c>
      <c r="D35" s="57" t="s">
        <v>144</v>
      </c>
      <c r="G35" s="48"/>
      <c r="H35" s="6">
        <f>SUM(H29:H34)</f>
        <v>2440</v>
      </c>
      <c r="I35" s="43"/>
      <c r="J35" s="6">
        <f>SUM(J29:J33)</f>
        <v>692</v>
      </c>
      <c r="K35" s="1">
        <f>SUM(K29:K33)</f>
        <v>0</v>
      </c>
      <c r="L35" s="6">
        <f>SUM(L29:L33)</f>
        <v>9125</v>
      </c>
      <c r="N35" s="6">
        <f>SUM(N29:N33)</f>
        <v>4454</v>
      </c>
      <c r="O35" s="1">
        <f>SUM(O29:O33)</f>
        <v>0</v>
      </c>
      <c r="P35" s="4"/>
      <c r="Q35" s="1"/>
      <c r="R35" s="1"/>
      <c r="S35" s="1"/>
    </row>
    <row r="36" spans="2:19" ht="15.95" customHeight="1">
      <c r="C36" s="48"/>
      <c r="D36" s="57"/>
      <c r="G36" s="48"/>
      <c r="H36" s="6"/>
      <c r="I36" s="43"/>
      <c r="J36" s="6"/>
      <c r="L36" s="6"/>
      <c r="N36" s="6"/>
      <c r="P36" s="4"/>
      <c r="Q36" s="1"/>
      <c r="R36" s="1"/>
      <c r="S36" s="1"/>
    </row>
    <row r="37" spans="2:19" ht="15.95" customHeight="1">
      <c r="C37" s="48" t="s">
        <v>34</v>
      </c>
      <c r="D37" s="57" t="s">
        <v>172</v>
      </c>
      <c r="G37" s="48"/>
      <c r="H37" s="6">
        <v>293</v>
      </c>
      <c r="I37" s="43"/>
      <c r="J37" s="6">
        <v>1142</v>
      </c>
      <c r="L37" s="6">
        <v>293</v>
      </c>
      <c r="N37" s="6">
        <v>1142</v>
      </c>
      <c r="P37" s="4"/>
      <c r="Q37" s="1"/>
      <c r="R37" s="1"/>
      <c r="S37" s="1"/>
    </row>
    <row r="38" spans="2:19" ht="15.95" customHeight="1">
      <c r="C38" s="48"/>
      <c r="D38" s="57"/>
      <c r="G38" s="48"/>
      <c r="H38" s="6"/>
      <c r="I38" s="43"/>
      <c r="J38" s="6"/>
      <c r="L38" s="6"/>
      <c r="N38" s="6"/>
      <c r="P38" s="4"/>
      <c r="Q38" s="1"/>
      <c r="R38" s="1"/>
      <c r="S38" s="1"/>
    </row>
    <row r="39" spans="2:19" ht="15.95" customHeight="1">
      <c r="C39" s="48" t="s">
        <v>105</v>
      </c>
      <c r="D39" s="57" t="s">
        <v>107</v>
      </c>
      <c r="G39" s="48"/>
      <c r="H39" s="6"/>
      <c r="I39" s="43"/>
      <c r="J39" s="6"/>
      <c r="L39" s="6"/>
      <c r="N39" s="6"/>
      <c r="P39" s="4"/>
      <c r="Q39" s="1"/>
      <c r="R39" s="1"/>
      <c r="S39" s="1"/>
    </row>
    <row r="40" spans="2:19" ht="15.95" customHeight="1" thickBot="1">
      <c r="C40" s="48"/>
      <c r="D40" s="57" t="s">
        <v>104</v>
      </c>
      <c r="G40" s="48"/>
      <c r="H40" s="13">
        <f>SUM(H35:H39)</f>
        <v>2733</v>
      </c>
      <c r="I40" s="43"/>
      <c r="J40" s="13">
        <f>SUM(J35:J39)</f>
        <v>1834</v>
      </c>
      <c r="L40" s="13">
        <f>SUM(L35:L39)</f>
        <v>9418</v>
      </c>
      <c r="M40" s="43"/>
      <c r="N40" s="13">
        <f>SUM(N35:N39)</f>
        <v>5596</v>
      </c>
      <c r="P40" s="45"/>
    </row>
    <row r="41" spans="2:19" ht="15.95" customHeight="1">
      <c r="C41" s="48"/>
      <c r="D41" s="57"/>
      <c r="G41" s="48"/>
      <c r="I41" s="43"/>
      <c r="L41" s="12"/>
      <c r="M41" s="43"/>
      <c r="P41" s="45"/>
    </row>
    <row r="42" spans="2:19" ht="15.95" customHeight="1">
      <c r="C42" s="48" t="s">
        <v>106</v>
      </c>
      <c r="D42" s="43" t="s">
        <v>170</v>
      </c>
      <c r="G42" s="48"/>
      <c r="H42" s="6"/>
      <c r="I42" s="55"/>
      <c r="J42" s="6"/>
      <c r="K42" s="6"/>
      <c r="L42" s="10"/>
      <c r="M42" s="55"/>
      <c r="N42" s="6"/>
      <c r="P42" s="45"/>
    </row>
    <row r="43" spans="2:19" ht="9.75" customHeight="1">
      <c r="C43" s="48"/>
      <c r="G43" s="48"/>
      <c r="H43" s="6"/>
      <c r="I43" s="55"/>
      <c r="J43" s="6"/>
      <c r="K43" s="6"/>
      <c r="L43" s="10"/>
      <c r="M43" s="55"/>
      <c r="N43" s="6"/>
      <c r="P43" s="45"/>
    </row>
    <row r="44" spans="2:19" ht="15.95" customHeight="1">
      <c r="C44" s="48"/>
      <c r="D44" s="57"/>
      <c r="E44" s="43" t="s">
        <v>60</v>
      </c>
      <c r="G44" s="48"/>
      <c r="H44" s="6">
        <v>2443</v>
      </c>
      <c r="I44" s="6"/>
      <c r="J44" s="6">
        <v>697</v>
      </c>
      <c r="K44" s="6"/>
      <c r="L44" s="6">
        <v>9128</v>
      </c>
      <c r="M44" s="6"/>
      <c r="N44" s="6">
        <v>4459</v>
      </c>
    </row>
    <row r="45" spans="2:19" ht="9.75" customHeight="1">
      <c r="C45" s="48"/>
      <c r="G45" s="48"/>
      <c r="I45" s="43"/>
      <c r="L45" s="12"/>
      <c r="M45" s="43"/>
    </row>
    <row r="46" spans="2:19" ht="15.95" customHeight="1">
      <c r="B46" s="50"/>
      <c r="C46" s="51"/>
      <c r="D46" s="50"/>
      <c r="E46" s="43" t="s">
        <v>61</v>
      </c>
      <c r="G46" s="48"/>
      <c r="H46" s="1">
        <v>-3</v>
      </c>
      <c r="I46" s="43"/>
      <c r="J46" s="1">
        <v>-5</v>
      </c>
      <c r="L46" s="1">
        <v>-3</v>
      </c>
      <c r="N46" s="1">
        <v>-5</v>
      </c>
    </row>
    <row r="47" spans="2:19" ht="15.95" customHeight="1" thickBot="1">
      <c r="B47" s="50"/>
      <c r="C47" s="51"/>
      <c r="D47" s="50"/>
      <c r="G47" s="48"/>
      <c r="H47" s="13">
        <f>SUM(H44:H46)</f>
        <v>2440</v>
      </c>
      <c r="I47" s="43"/>
      <c r="J47" s="13">
        <f>SUM(J44:J46)</f>
        <v>692</v>
      </c>
      <c r="L47" s="13">
        <f>SUM(L44:L46)</f>
        <v>9125</v>
      </c>
      <c r="N47" s="13">
        <f>SUM(N44:N46)</f>
        <v>4454</v>
      </c>
    </row>
    <row r="48" spans="2:19">
      <c r="C48" s="48"/>
      <c r="G48" s="48"/>
    </row>
    <row r="49" spans="3:15" ht="15.95" customHeight="1">
      <c r="C49" s="48" t="s">
        <v>161</v>
      </c>
      <c r="D49" s="43" t="s">
        <v>171</v>
      </c>
      <c r="G49" s="48"/>
      <c r="H49" s="6"/>
      <c r="I49" s="55"/>
      <c r="J49" s="6"/>
      <c r="K49" s="6"/>
      <c r="L49" s="10"/>
      <c r="M49" s="55"/>
      <c r="N49" s="6"/>
    </row>
    <row r="50" spans="3:15" ht="9.75" customHeight="1">
      <c r="C50" s="48"/>
      <c r="G50" s="48"/>
      <c r="H50" s="6"/>
      <c r="I50" s="55"/>
      <c r="J50" s="6"/>
      <c r="K50" s="6"/>
      <c r="L50" s="10"/>
      <c r="M50" s="55"/>
      <c r="N50" s="6"/>
    </row>
    <row r="51" spans="3:15" ht="15.95" customHeight="1">
      <c r="C51" s="48"/>
      <c r="D51" s="57"/>
      <c r="E51" s="43" t="s">
        <v>60</v>
      </c>
      <c r="G51" s="48"/>
      <c r="H51" s="6">
        <v>2736</v>
      </c>
      <c r="I51" s="6"/>
      <c r="J51" s="6">
        <v>1839</v>
      </c>
      <c r="K51" s="6"/>
      <c r="L51" s="6">
        <v>9421</v>
      </c>
      <c r="M51" s="6"/>
      <c r="N51" s="6">
        <v>5601</v>
      </c>
    </row>
    <row r="52" spans="3:15" ht="9.75" customHeight="1">
      <c r="C52" s="48"/>
      <c r="G52" s="48"/>
      <c r="I52" s="43"/>
      <c r="L52" s="12"/>
      <c r="M52" s="43"/>
    </row>
    <row r="53" spans="3:15" ht="15.95" customHeight="1">
      <c r="C53" s="51"/>
      <c r="D53" s="50"/>
      <c r="E53" s="43" t="s">
        <v>61</v>
      </c>
      <c r="G53" s="48"/>
      <c r="H53" s="1">
        <v>-3</v>
      </c>
      <c r="I53" s="43"/>
      <c r="J53" s="1">
        <v>-5</v>
      </c>
      <c r="L53" s="1">
        <v>-3</v>
      </c>
      <c r="N53" s="1">
        <v>-5</v>
      </c>
    </row>
    <row r="54" spans="3:15" ht="15.95" customHeight="1" thickBot="1">
      <c r="C54" s="51"/>
      <c r="D54" s="50"/>
      <c r="G54" s="48"/>
      <c r="H54" s="13">
        <f>SUM(H51:H53)</f>
        <v>2733</v>
      </c>
      <c r="I54" s="43"/>
      <c r="J54" s="13">
        <f>SUM(J51:J53)</f>
        <v>1834</v>
      </c>
      <c r="L54" s="13">
        <f>SUM(L51:L53)</f>
        <v>9418</v>
      </c>
      <c r="N54" s="13">
        <f>SUM(N51:N53)</f>
        <v>5596</v>
      </c>
    </row>
    <row r="55" spans="3:15" ht="15.95" customHeight="1">
      <c r="C55" s="48"/>
      <c r="G55" s="48"/>
    </row>
    <row r="56" spans="3:15" ht="15.95" customHeight="1">
      <c r="C56" s="51" t="s">
        <v>162</v>
      </c>
      <c r="D56" s="50" t="s">
        <v>71</v>
      </c>
      <c r="G56" s="48">
        <v>26</v>
      </c>
      <c r="H56" s="63">
        <f>+H35/70000*100</f>
        <v>3.4857142857142858</v>
      </c>
      <c r="I56" s="63"/>
      <c r="J56" s="63">
        <f>+J35/70000*100</f>
        <v>0.98857142857142855</v>
      </c>
      <c r="K56" s="63"/>
      <c r="L56" s="63">
        <f>+L35/70000*100</f>
        <v>13.035714285714286</v>
      </c>
      <c r="M56" s="63"/>
      <c r="N56" s="63">
        <f>+N35/70000*100</f>
        <v>6.3628571428571421</v>
      </c>
      <c r="O56" s="58"/>
    </row>
    <row r="57" spans="3:15" ht="15.95" customHeight="1">
      <c r="C57" s="48"/>
      <c r="D57" s="43" t="s">
        <v>121</v>
      </c>
      <c r="G57" s="48"/>
    </row>
    <row r="58" spans="3:15" ht="15.95" customHeight="1">
      <c r="C58" s="48"/>
      <c r="D58" s="43" t="s">
        <v>72</v>
      </c>
      <c r="G58" s="48"/>
    </row>
    <row r="59" spans="3:15" ht="15.95" customHeight="1">
      <c r="C59" s="48"/>
      <c r="G59" s="48"/>
    </row>
    <row r="60" spans="3:15" ht="15.95" customHeight="1">
      <c r="C60" s="48" t="s">
        <v>169</v>
      </c>
      <c r="D60" s="50" t="s">
        <v>35</v>
      </c>
      <c r="G60" s="48">
        <v>26</v>
      </c>
      <c r="H60" s="76" t="s">
        <v>141</v>
      </c>
      <c r="I60" s="12"/>
      <c r="J60" s="76" t="s">
        <v>141</v>
      </c>
      <c r="K60" s="12"/>
      <c r="L60" s="76" t="s">
        <v>141</v>
      </c>
      <c r="M60" s="12"/>
      <c r="N60" s="76" t="s">
        <v>141</v>
      </c>
      <c r="O60" s="14"/>
    </row>
    <row r="61" spans="3:15" ht="6" customHeight="1">
      <c r="C61" s="48"/>
      <c r="G61" s="48"/>
      <c r="J61" s="12"/>
    </row>
    <row r="62" spans="3:15" ht="15.95" customHeight="1">
      <c r="C62" s="45" t="s">
        <v>101</v>
      </c>
    </row>
    <row r="63" spans="3:15" ht="15.95" customHeight="1">
      <c r="C63" s="45" t="s">
        <v>132</v>
      </c>
    </row>
    <row r="64" spans="3:15">
      <c r="C64" s="45" t="s">
        <v>108</v>
      </c>
    </row>
    <row r="68" spans="12:12">
      <c r="L68" s="63"/>
    </row>
  </sheetData>
  <mergeCells count="2">
    <mergeCell ref="L9:N9"/>
    <mergeCell ref="H9:J9"/>
  </mergeCells>
  <phoneticPr fontId="2" type="noConversion"/>
  <pageMargins left="0.30118110199999998" right="0.39370078740157499" top="0.78740157480314998" bottom="0.78740157480314998" header="0.511811023622047" footer="0.511811023622047"/>
  <pageSetup paperSize="9" scale="75" orientation="portrait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1:K72"/>
  <sheetViews>
    <sheetView view="pageBreakPreview" zoomScaleNormal="75" zoomScaleSheetLayoutView="75" workbookViewId="0">
      <selection activeCell="G16" sqref="G16"/>
    </sheetView>
  </sheetViews>
  <sheetFormatPr defaultColWidth="9.140625" defaultRowHeight="15.75"/>
  <cols>
    <col min="1" max="1" width="0.42578125" style="43" customWidth="1"/>
    <col min="2" max="2" width="1.28515625" style="43" customWidth="1"/>
    <col min="3" max="3" width="4.140625" style="43" customWidth="1"/>
    <col min="4" max="4" width="4" style="43" customWidth="1"/>
    <col min="5" max="5" width="43.42578125" style="43" customWidth="1"/>
    <col min="6" max="6" width="5.5703125" style="48" bestFit="1" customWidth="1"/>
    <col min="7" max="7" width="25" style="1" bestFit="1" customWidth="1"/>
    <col min="8" max="8" width="3" style="6" customWidth="1"/>
    <col min="9" max="9" width="26.7109375" style="1" bestFit="1" customWidth="1"/>
    <col min="10" max="10" width="1.28515625" style="43" customWidth="1"/>
    <col min="11" max="11" width="12.85546875" style="43" bestFit="1" customWidth="1"/>
    <col min="12" max="16384" width="9.140625" style="43"/>
  </cols>
  <sheetData>
    <row r="1" spans="3:11" ht="15.95" customHeight="1"/>
    <row r="2" spans="3:11" ht="15.95" customHeight="1">
      <c r="C2" s="44" t="s">
        <v>14</v>
      </c>
    </row>
    <row r="3" spans="3:11" ht="15.95" customHeight="1">
      <c r="C3" s="44" t="s">
        <v>78</v>
      </c>
    </row>
    <row r="4" spans="3:11" ht="15.95" customHeight="1">
      <c r="C4" s="45"/>
    </row>
    <row r="5" spans="3:11" ht="15.95" customHeight="1">
      <c r="C5" s="46" t="s">
        <v>117</v>
      </c>
    </row>
    <row r="6" spans="3:11" ht="15.95" customHeight="1">
      <c r="C6" s="46" t="s">
        <v>150</v>
      </c>
    </row>
    <row r="7" spans="3:11" ht="15.95" customHeight="1">
      <c r="C7" s="59"/>
      <c r="G7" s="3" t="s">
        <v>66</v>
      </c>
      <c r="H7" s="11"/>
      <c r="I7" s="3" t="s">
        <v>67</v>
      </c>
    </row>
    <row r="8" spans="3:11" ht="15.95" customHeight="1">
      <c r="G8" s="5" t="s">
        <v>36</v>
      </c>
      <c r="H8" s="15"/>
      <c r="I8" s="3" t="s">
        <v>37</v>
      </c>
    </row>
    <row r="9" spans="3:11" ht="15.95" customHeight="1">
      <c r="G9" s="3" t="s">
        <v>68</v>
      </c>
      <c r="H9" s="11"/>
      <c r="I9" s="3" t="s">
        <v>38</v>
      </c>
    </row>
    <row r="10" spans="3:11" ht="15.95" customHeight="1">
      <c r="F10" s="49" t="s">
        <v>128</v>
      </c>
      <c r="G10" s="5" t="s">
        <v>151</v>
      </c>
      <c r="H10" s="15"/>
      <c r="I10" s="5" t="s">
        <v>119</v>
      </c>
    </row>
    <row r="11" spans="3:11" ht="15.95" customHeight="1">
      <c r="G11" s="3" t="s">
        <v>12</v>
      </c>
      <c r="H11" s="11"/>
      <c r="I11" s="74" t="s">
        <v>12</v>
      </c>
    </row>
    <row r="12" spans="3:11" ht="15.95" customHeight="1"/>
    <row r="13" spans="3:11" ht="15.95" customHeight="1">
      <c r="D13" s="45" t="s">
        <v>91</v>
      </c>
    </row>
    <row r="14" spans="3:11" ht="15.95" customHeight="1">
      <c r="C14" s="48">
        <v>1</v>
      </c>
      <c r="D14" s="45" t="s">
        <v>82</v>
      </c>
    </row>
    <row r="15" spans="3:11" ht="15.95" customHeight="1">
      <c r="C15" s="51"/>
      <c r="E15" s="43" t="s">
        <v>4</v>
      </c>
      <c r="G15" s="1">
        <v>84913</v>
      </c>
      <c r="I15" s="1">
        <v>80907</v>
      </c>
      <c r="K15" s="52"/>
    </row>
    <row r="16" spans="3:11" ht="15.95" customHeight="1">
      <c r="C16" s="51"/>
      <c r="E16" s="43" t="s">
        <v>163</v>
      </c>
      <c r="G16" s="1">
        <v>22</v>
      </c>
      <c r="I16" s="1">
        <v>0</v>
      </c>
      <c r="K16" s="52"/>
    </row>
    <row r="17" spans="3:11" ht="15.95" customHeight="1">
      <c r="C17" s="51"/>
      <c r="E17" s="43" t="s">
        <v>116</v>
      </c>
      <c r="G17" s="1">
        <v>858</v>
      </c>
      <c r="I17" s="1">
        <v>926</v>
      </c>
      <c r="K17" s="52"/>
    </row>
    <row r="18" spans="3:11" ht="15.95" customHeight="1">
      <c r="C18" s="51"/>
      <c r="G18" s="16">
        <f>SUM(G15:G17)</f>
        <v>85793</v>
      </c>
      <c r="H18" s="17"/>
      <c r="I18" s="18">
        <f>SUM(I15:I17)</f>
        <v>81833</v>
      </c>
    </row>
    <row r="19" spans="3:11" ht="15.95" customHeight="1">
      <c r="C19" s="51"/>
      <c r="G19" s="43"/>
      <c r="H19" s="55"/>
      <c r="I19" s="43"/>
    </row>
    <row r="20" spans="3:11" ht="15.95" customHeight="1">
      <c r="C20" s="51">
        <v>2</v>
      </c>
      <c r="D20" s="45" t="s">
        <v>83</v>
      </c>
      <c r="G20" s="8"/>
      <c r="I20" s="8"/>
    </row>
    <row r="21" spans="3:11" ht="15.95" customHeight="1">
      <c r="C21" s="48"/>
      <c r="E21" s="43" t="s">
        <v>5</v>
      </c>
      <c r="G21" s="19">
        <v>10</v>
      </c>
      <c r="I21" s="19">
        <v>136</v>
      </c>
      <c r="K21" s="52"/>
    </row>
    <row r="22" spans="3:11" ht="15.95" customHeight="1">
      <c r="C22" s="48"/>
      <c r="E22" s="43" t="s">
        <v>6</v>
      </c>
      <c r="G22" s="20">
        <v>6937</v>
      </c>
      <c r="I22" s="20">
        <v>4443</v>
      </c>
      <c r="K22" s="52"/>
    </row>
    <row r="23" spans="3:11" ht="15.95" customHeight="1">
      <c r="C23" s="48"/>
      <c r="E23" s="43" t="s">
        <v>10</v>
      </c>
      <c r="G23" s="21">
        <v>8241</v>
      </c>
      <c r="I23" s="21">
        <v>5901</v>
      </c>
      <c r="K23" s="52"/>
    </row>
    <row r="24" spans="3:11" ht="15.95" customHeight="1">
      <c r="C24" s="48"/>
      <c r="G24" s="20">
        <f>SUM(G21:G23)</f>
        <v>15188</v>
      </c>
      <c r="I24" s="20">
        <f>SUM(I21:I23)</f>
        <v>10480</v>
      </c>
      <c r="K24" s="52"/>
    </row>
    <row r="25" spans="3:11" ht="15.95" customHeight="1">
      <c r="C25" s="48"/>
      <c r="E25" s="43" t="s">
        <v>122</v>
      </c>
      <c r="G25" s="21">
        <v>12668</v>
      </c>
      <c r="I25" s="20">
        <v>12668</v>
      </c>
      <c r="K25" s="52"/>
    </row>
    <row r="26" spans="3:11" ht="15.95" customHeight="1">
      <c r="C26" s="48"/>
      <c r="G26" s="21">
        <f>SUM(G24:G25)</f>
        <v>27856</v>
      </c>
      <c r="I26" s="22">
        <f>SUM(I24:I25)</f>
        <v>23148</v>
      </c>
      <c r="J26" s="55"/>
    </row>
    <row r="27" spans="3:11" ht="15.95" customHeight="1" thickBot="1">
      <c r="C27" s="48">
        <v>3</v>
      </c>
      <c r="D27" s="45" t="s">
        <v>89</v>
      </c>
      <c r="G27" s="68">
        <f>+G18+G26</f>
        <v>113649</v>
      </c>
      <c r="I27" s="68">
        <f>+I18+I26</f>
        <v>104981</v>
      </c>
      <c r="J27" s="55"/>
    </row>
    <row r="28" spans="3:11" ht="15.95" customHeight="1" thickTop="1">
      <c r="C28" s="48"/>
      <c r="G28" s="6"/>
      <c r="I28" s="6"/>
      <c r="J28" s="55"/>
    </row>
    <row r="29" spans="3:11" ht="15.95" customHeight="1">
      <c r="C29" s="48"/>
      <c r="D29" s="45" t="s">
        <v>92</v>
      </c>
      <c r="G29" s="6"/>
      <c r="I29" s="6"/>
      <c r="J29" s="55"/>
    </row>
    <row r="30" spans="3:11" ht="15.95" customHeight="1">
      <c r="C30" s="51">
        <v>4</v>
      </c>
      <c r="D30" s="45" t="s">
        <v>90</v>
      </c>
    </row>
    <row r="31" spans="3:11" ht="15.95" customHeight="1">
      <c r="C31" s="51"/>
      <c r="D31" s="45" t="s">
        <v>96</v>
      </c>
    </row>
    <row r="32" spans="3:11" ht="15.95" customHeight="1">
      <c r="C32" s="51"/>
      <c r="E32" s="43" t="s">
        <v>9</v>
      </c>
      <c r="G32" s="1">
        <v>70000</v>
      </c>
      <c r="I32" s="1">
        <v>70000</v>
      </c>
      <c r="K32" s="52"/>
    </row>
    <row r="33" spans="3:11" ht="15.95" customHeight="1">
      <c r="C33" s="51"/>
      <c r="E33" s="43" t="s">
        <v>70</v>
      </c>
      <c r="G33" s="6">
        <v>53449</v>
      </c>
      <c r="I33" s="6">
        <v>53156</v>
      </c>
      <c r="K33" s="52"/>
    </row>
    <row r="34" spans="3:11" ht="15.95" customHeight="1">
      <c r="C34" s="48"/>
      <c r="E34" s="43" t="s">
        <v>62</v>
      </c>
      <c r="G34" s="8">
        <v>-50847</v>
      </c>
      <c r="I34" s="8">
        <v>-58925</v>
      </c>
      <c r="K34" s="52"/>
    </row>
    <row r="35" spans="3:11" ht="15.95" customHeight="1">
      <c r="C35" s="48"/>
      <c r="E35" s="43" t="s">
        <v>109</v>
      </c>
      <c r="G35" s="6">
        <f>SUM(G32:G34)</f>
        <v>72602</v>
      </c>
      <c r="I35" s="6">
        <f>SUM(I32:I34)</f>
        <v>64231</v>
      </c>
      <c r="K35" s="52"/>
    </row>
    <row r="36" spans="3:11" ht="15.95" customHeight="1">
      <c r="C36" s="48"/>
      <c r="E36" s="43" t="s">
        <v>61</v>
      </c>
      <c r="G36" s="6">
        <v>149</v>
      </c>
      <c r="I36" s="6">
        <v>152</v>
      </c>
      <c r="K36" s="52"/>
    </row>
    <row r="37" spans="3:11" ht="15.95" customHeight="1" thickBot="1">
      <c r="C37" s="51"/>
      <c r="D37" s="45" t="s">
        <v>63</v>
      </c>
      <c r="G37" s="23">
        <f>SUM(G35:G36)</f>
        <v>72751</v>
      </c>
      <c r="I37" s="23">
        <f>SUM(I35:I36)</f>
        <v>64383</v>
      </c>
    </row>
    <row r="38" spans="3:11" ht="15.95" customHeight="1" thickTop="1">
      <c r="C38" s="48"/>
      <c r="G38" s="6"/>
      <c r="I38" s="6"/>
      <c r="J38" s="55"/>
    </row>
    <row r="39" spans="3:11" ht="15.95" customHeight="1">
      <c r="C39" s="48"/>
      <c r="D39" s="45" t="s">
        <v>93</v>
      </c>
      <c r="G39" s="6"/>
      <c r="I39" s="6"/>
      <c r="J39" s="55"/>
    </row>
    <row r="40" spans="3:11" ht="15.95" customHeight="1">
      <c r="C40" s="48">
        <v>5</v>
      </c>
      <c r="D40" s="45" t="s">
        <v>55</v>
      </c>
    </row>
    <row r="41" spans="3:11" ht="15.95" customHeight="1">
      <c r="C41" s="48"/>
      <c r="E41" s="43" t="s">
        <v>69</v>
      </c>
      <c r="G41" s="1">
        <v>15546</v>
      </c>
      <c r="I41" s="1">
        <v>15580</v>
      </c>
      <c r="K41" s="52"/>
    </row>
    <row r="42" spans="3:11" ht="15.95" customHeight="1">
      <c r="C42" s="48"/>
      <c r="E42" s="43" t="s">
        <v>39</v>
      </c>
      <c r="F42" s="48">
        <v>23</v>
      </c>
      <c r="G42" s="1">
        <v>15048</v>
      </c>
      <c r="I42" s="1">
        <v>11986</v>
      </c>
      <c r="K42" s="52"/>
    </row>
    <row r="43" spans="3:11" ht="15.95" customHeight="1">
      <c r="C43" s="48"/>
      <c r="E43" s="43" t="s">
        <v>123</v>
      </c>
      <c r="G43" s="1">
        <v>391</v>
      </c>
      <c r="I43" s="1">
        <v>171</v>
      </c>
      <c r="K43" s="52"/>
    </row>
    <row r="44" spans="3:11" ht="15.95" customHeight="1">
      <c r="C44" s="48"/>
      <c r="G44" s="18">
        <f>SUM(G41:G43)</f>
        <v>30985</v>
      </c>
      <c r="I44" s="18">
        <f>SUM(I41:I43)</f>
        <v>27737</v>
      </c>
    </row>
    <row r="45" spans="3:11" ht="15.95" customHeight="1">
      <c r="C45" s="48"/>
      <c r="G45" s="6"/>
      <c r="I45" s="6"/>
      <c r="J45" s="55"/>
    </row>
    <row r="46" spans="3:11" ht="15.95" customHeight="1">
      <c r="C46" s="51">
        <v>6</v>
      </c>
      <c r="D46" s="45" t="s">
        <v>84</v>
      </c>
      <c r="J46" s="55"/>
    </row>
    <row r="47" spans="3:11" ht="15.95" customHeight="1">
      <c r="C47" s="48"/>
      <c r="E47" s="43" t="s">
        <v>88</v>
      </c>
      <c r="G47" s="19">
        <v>9178</v>
      </c>
      <c r="I47" s="19">
        <v>12571</v>
      </c>
      <c r="J47" s="6"/>
      <c r="K47" s="52"/>
    </row>
    <row r="48" spans="3:11" ht="15.95" customHeight="1">
      <c r="C48" s="48"/>
      <c r="E48" s="43" t="s">
        <v>124</v>
      </c>
      <c r="G48" s="20">
        <v>716</v>
      </c>
      <c r="I48" s="20">
        <v>272</v>
      </c>
      <c r="J48" s="6"/>
      <c r="K48" s="52"/>
    </row>
    <row r="49" spans="3:11" ht="15.95" customHeight="1">
      <c r="C49" s="48"/>
      <c r="E49" s="43" t="s">
        <v>39</v>
      </c>
      <c r="F49" s="48">
        <v>23</v>
      </c>
      <c r="G49" s="21">
        <v>19</v>
      </c>
      <c r="I49" s="20">
        <v>18</v>
      </c>
      <c r="J49" s="6"/>
      <c r="K49" s="52"/>
    </row>
    <row r="50" spans="3:11" ht="15.95" customHeight="1">
      <c r="C50" s="48"/>
      <c r="G50" s="21">
        <f>SUM(G47:G49)</f>
        <v>9913</v>
      </c>
      <c r="I50" s="22">
        <f>SUM(I47:I49)</f>
        <v>12861</v>
      </c>
      <c r="J50" s="6"/>
    </row>
    <row r="51" spans="3:11" ht="15.95" customHeight="1">
      <c r="C51" s="48">
        <v>7</v>
      </c>
      <c r="D51" s="45" t="s">
        <v>94</v>
      </c>
      <c r="G51" s="18">
        <f>+G44+G50</f>
        <v>40898</v>
      </c>
      <c r="I51" s="18">
        <f>+I44+I50</f>
        <v>40598</v>
      </c>
    </row>
    <row r="52" spans="3:11" ht="15.95" customHeight="1">
      <c r="C52" s="48"/>
      <c r="G52" s="6"/>
      <c r="I52" s="6"/>
    </row>
    <row r="53" spans="3:11" ht="15.95" customHeight="1" thickBot="1">
      <c r="C53" s="48">
        <v>8</v>
      </c>
      <c r="D53" s="45" t="s">
        <v>95</v>
      </c>
      <c r="G53" s="68">
        <f>+G37+G51</f>
        <v>113649</v>
      </c>
      <c r="I53" s="68">
        <f>+I37+I51</f>
        <v>104981</v>
      </c>
    </row>
    <row r="54" spans="3:11" ht="16.5" thickTop="1">
      <c r="C54" s="48"/>
    </row>
    <row r="55" spans="3:11">
      <c r="C55" s="48">
        <v>9</v>
      </c>
      <c r="D55" s="45" t="s">
        <v>97</v>
      </c>
      <c r="G55" s="58">
        <f>+G37/G32</f>
        <v>1.0392999999999999</v>
      </c>
      <c r="I55" s="58">
        <f>+I37/I32</f>
        <v>0.91975714285714283</v>
      </c>
    </row>
    <row r="56" spans="3:11">
      <c r="C56" s="48"/>
    </row>
    <row r="57" spans="3:11" ht="15.95" customHeight="1">
      <c r="C57" s="48"/>
      <c r="D57" s="45" t="s">
        <v>102</v>
      </c>
    </row>
    <row r="58" spans="3:11" ht="15.95" customHeight="1">
      <c r="C58" s="48"/>
      <c r="D58" s="45" t="s">
        <v>133</v>
      </c>
    </row>
    <row r="59" spans="3:11" ht="15.95" customHeight="1">
      <c r="C59" s="57"/>
      <c r="D59" s="45" t="s">
        <v>110</v>
      </c>
    </row>
    <row r="60" spans="3:11" ht="15.95" customHeight="1">
      <c r="C60" s="57"/>
    </row>
    <row r="61" spans="3:11" ht="15.95" customHeight="1">
      <c r="C61" s="57"/>
    </row>
    <row r="62" spans="3:11" ht="15.95" customHeight="1">
      <c r="C62" s="57"/>
      <c r="G62" s="63"/>
      <c r="I62" s="63"/>
      <c r="K62" s="63"/>
    </row>
    <row r="63" spans="3:11" ht="15.95" customHeight="1">
      <c r="C63" s="57"/>
      <c r="G63" s="63"/>
      <c r="I63" s="63"/>
      <c r="K63" s="63"/>
    </row>
    <row r="64" spans="3:11" ht="15.95" customHeight="1">
      <c r="C64" s="57"/>
      <c r="G64" s="63"/>
      <c r="I64" s="63"/>
      <c r="K64" s="63"/>
    </row>
    <row r="65" spans="3:11" ht="15.95" customHeight="1">
      <c r="C65" s="57"/>
      <c r="G65" s="63"/>
      <c r="I65" s="63"/>
      <c r="K65" s="63"/>
    </row>
    <row r="66" spans="3:11" ht="15.95" customHeight="1">
      <c r="C66" s="57"/>
      <c r="G66" s="63"/>
      <c r="I66" s="63"/>
      <c r="K66" s="63"/>
    </row>
    <row r="67" spans="3:11" ht="15.95" customHeight="1">
      <c r="C67" s="57"/>
      <c r="G67" s="63"/>
      <c r="I67" s="63"/>
      <c r="K67" s="63"/>
    </row>
    <row r="68" spans="3:11" ht="15.95" customHeight="1">
      <c r="C68" s="57"/>
    </row>
    <row r="69" spans="3:11" ht="15.95" customHeight="1">
      <c r="C69" s="57"/>
    </row>
    <row r="70" spans="3:11" ht="15.95" customHeight="1">
      <c r="C70" s="57"/>
    </row>
    <row r="71" spans="3:11" ht="15.95" customHeight="1">
      <c r="C71" s="57"/>
      <c r="I71" s="63"/>
    </row>
    <row r="72" spans="3:11" ht="15.95" customHeight="1">
      <c r="C72" s="57"/>
    </row>
  </sheetData>
  <phoneticPr fontId="2" type="noConversion"/>
  <pageMargins left="0.66929133858267698" right="0.39370078740157499" top="0.511811023622047" bottom="0.511811023622047" header="0.511811023622047" footer="0.511811023622047"/>
  <pageSetup paperSize="9" scale="80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W62"/>
  <sheetViews>
    <sheetView view="pageBreakPreview" topLeftCell="A23" zoomScaleNormal="75" zoomScaleSheetLayoutView="75" workbookViewId="0">
      <selection activeCell="X35" sqref="X35"/>
    </sheetView>
  </sheetViews>
  <sheetFormatPr defaultColWidth="9.140625" defaultRowHeight="15.75"/>
  <cols>
    <col min="1" max="1" width="1.85546875" style="24" customWidth="1"/>
    <col min="2" max="2" width="3.7109375" style="24" customWidth="1"/>
    <col min="3" max="3" width="15.140625" style="24" customWidth="1"/>
    <col min="4" max="4" width="13.5703125" style="24" customWidth="1"/>
    <col min="5" max="5" width="9" style="24" bestFit="1" customWidth="1"/>
    <col min="6" max="6" width="0.85546875" style="24" customWidth="1"/>
    <col min="7" max="7" width="14.140625" style="24" bestFit="1" customWidth="1"/>
    <col min="8" max="8" width="0.85546875" style="24" customWidth="1"/>
    <col min="9" max="9" width="12.5703125" style="24" bestFit="1" customWidth="1"/>
    <col min="10" max="10" width="0.85546875" style="24" customWidth="1"/>
    <col min="11" max="11" width="15.7109375" style="24" bestFit="1" customWidth="1"/>
    <col min="12" max="12" width="0.85546875" style="24" customWidth="1"/>
    <col min="13" max="13" width="9" style="24" bestFit="1" customWidth="1"/>
    <col min="14" max="14" width="0.85546875" style="24" customWidth="1"/>
    <col min="15" max="15" width="14" style="24" bestFit="1" customWidth="1"/>
    <col min="16" max="16" width="0.85546875" style="24" customWidth="1"/>
    <col min="17" max="17" width="9" style="24" bestFit="1" customWidth="1"/>
    <col min="18" max="18" width="0.85546875" style="24" customWidth="1"/>
    <col min="19" max="19" width="9.5703125" style="24" bestFit="1" customWidth="1"/>
    <col min="20" max="20" width="0.85546875" style="24" customWidth="1"/>
    <col min="21" max="21" width="9" style="24" bestFit="1" customWidth="1"/>
    <col min="22" max="16384" width="9.140625" style="24"/>
  </cols>
  <sheetData>
    <row r="1" spans="2:21" ht="15.95" customHeight="1"/>
    <row r="2" spans="2:21" ht="15.95" customHeight="1">
      <c r="B2" s="44" t="s">
        <v>14</v>
      </c>
      <c r="C2" s="43"/>
      <c r="D2" s="43"/>
    </row>
    <row r="3" spans="2:21" ht="15.95" customHeight="1">
      <c r="B3" s="44" t="s">
        <v>78</v>
      </c>
      <c r="C3" s="43"/>
      <c r="D3" s="43"/>
    </row>
    <row r="4" spans="2:21" ht="15.95" customHeight="1">
      <c r="B4" s="25"/>
    </row>
    <row r="5" spans="2:21" ht="15.95" customHeight="1">
      <c r="B5" s="46" t="s">
        <v>7</v>
      </c>
    </row>
    <row r="6" spans="2:21" ht="15.95" customHeight="1">
      <c r="B6" s="44" t="s">
        <v>148</v>
      </c>
    </row>
    <row r="7" spans="2:21" ht="15.95" customHeight="1">
      <c r="B7" s="44"/>
    </row>
    <row r="8" spans="2:21" ht="15.95" customHeight="1">
      <c r="B8" s="46"/>
    </row>
    <row r="9" spans="2:21" ht="15.95" customHeight="1">
      <c r="B9" s="28"/>
      <c r="E9" s="98" t="s">
        <v>64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71"/>
      <c r="S9" s="71"/>
      <c r="T9" s="71"/>
      <c r="U9" s="71"/>
    </row>
    <row r="10" spans="2:21" ht="15.95" customHeight="1">
      <c r="B10" s="27"/>
    </row>
    <row r="11" spans="2:21" ht="15.95" customHeight="1">
      <c r="B11" s="27" t="s">
        <v>11</v>
      </c>
      <c r="E11" s="26"/>
      <c r="F11" s="26"/>
      <c r="G11" s="26"/>
      <c r="H11" s="26"/>
      <c r="I11" s="26"/>
      <c r="J11" s="26"/>
      <c r="K11" s="75"/>
      <c r="L11" s="75"/>
      <c r="M11" s="72"/>
      <c r="N11" s="72"/>
      <c r="O11" s="26"/>
      <c r="P11" s="26"/>
      <c r="Q11" s="69"/>
      <c r="R11" s="69"/>
      <c r="S11" s="69"/>
      <c r="T11" s="69"/>
      <c r="U11" s="28"/>
    </row>
    <row r="12" spans="2:21" ht="15.95" customHeight="1">
      <c r="B12" s="27"/>
      <c r="E12" s="26" t="s">
        <v>41</v>
      </c>
      <c r="F12" s="26"/>
      <c r="G12" s="26" t="s">
        <v>76</v>
      </c>
      <c r="H12" s="26"/>
      <c r="I12" s="26" t="s">
        <v>73</v>
      </c>
      <c r="J12" s="26"/>
      <c r="K12" s="75" t="s">
        <v>125</v>
      </c>
      <c r="L12" s="75"/>
      <c r="M12" s="73" t="s">
        <v>115</v>
      </c>
      <c r="N12" s="72"/>
      <c r="O12" s="26" t="s">
        <v>74</v>
      </c>
      <c r="P12" s="26"/>
      <c r="Q12" s="69"/>
      <c r="R12" s="69"/>
      <c r="S12" s="69" t="s">
        <v>98</v>
      </c>
      <c r="T12" s="69"/>
      <c r="U12" s="26" t="s">
        <v>1</v>
      </c>
    </row>
    <row r="13" spans="2:21" ht="15.95" customHeight="1">
      <c r="E13" s="26" t="s">
        <v>42</v>
      </c>
      <c r="F13" s="26"/>
      <c r="G13" s="26" t="s">
        <v>40</v>
      </c>
      <c r="H13" s="26"/>
      <c r="I13" s="26" t="s">
        <v>40</v>
      </c>
      <c r="J13" s="26"/>
      <c r="K13" s="75" t="s">
        <v>40</v>
      </c>
      <c r="L13" s="75"/>
      <c r="M13" s="73" t="s">
        <v>40</v>
      </c>
      <c r="N13" s="72"/>
      <c r="O13" s="26" t="s">
        <v>65</v>
      </c>
      <c r="P13" s="26"/>
      <c r="Q13" s="69" t="s">
        <v>1</v>
      </c>
      <c r="R13" s="69"/>
      <c r="S13" s="69" t="s">
        <v>99</v>
      </c>
      <c r="T13" s="69"/>
      <c r="U13" s="26" t="s">
        <v>85</v>
      </c>
    </row>
    <row r="14" spans="2:21" ht="15.95" customHeight="1">
      <c r="B14" s="28"/>
      <c r="E14" s="29" t="s">
        <v>12</v>
      </c>
      <c r="F14" s="30"/>
      <c r="G14" s="29" t="s">
        <v>12</v>
      </c>
      <c r="H14" s="28"/>
      <c r="I14" s="29" t="s">
        <v>12</v>
      </c>
      <c r="J14" s="28"/>
      <c r="K14" s="29" t="s">
        <v>12</v>
      </c>
      <c r="L14" s="28"/>
      <c r="M14" s="29" t="s">
        <v>12</v>
      </c>
      <c r="N14" s="28"/>
      <c r="O14" s="29" t="s">
        <v>12</v>
      </c>
      <c r="P14" s="28"/>
      <c r="Q14" s="29" t="s">
        <v>12</v>
      </c>
      <c r="R14" s="28"/>
      <c r="S14" s="29" t="s">
        <v>12</v>
      </c>
      <c r="T14" s="28"/>
      <c r="U14" s="29" t="s">
        <v>12</v>
      </c>
    </row>
    <row r="15" spans="2:21" ht="15.95" customHeight="1">
      <c r="B15" s="28"/>
    </row>
    <row r="16" spans="2:21" ht="15.95" customHeight="1">
      <c r="B16" s="28" t="s">
        <v>114</v>
      </c>
      <c r="D16" s="31"/>
      <c r="E16" s="32">
        <v>60000</v>
      </c>
      <c r="F16" s="33"/>
      <c r="G16" s="34">
        <v>5293</v>
      </c>
      <c r="H16" s="33"/>
      <c r="I16" s="32">
        <v>45974</v>
      </c>
      <c r="J16" s="33"/>
      <c r="K16" s="32">
        <v>0</v>
      </c>
      <c r="L16" s="32"/>
      <c r="M16" s="32">
        <v>580</v>
      </c>
      <c r="N16" s="32"/>
      <c r="O16" s="32">
        <v>-64426</v>
      </c>
      <c r="P16" s="33"/>
      <c r="Q16" s="32">
        <f>SUM(E16:O16)</f>
        <v>47421</v>
      </c>
      <c r="R16" s="33"/>
      <c r="S16" s="32">
        <v>157</v>
      </c>
      <c r="T16" s="33"/>
      <c r="U16" s="35">
        <f>SUM(Q16:S16)</f>
        <v>47578</v>
      </c>
    </row>
    <row r="17" spans="2:21" ht="15.95" customHeight="1">
      <c r="D17" s="31"/>
      <c r="E17" s="33"/>
      <c r="F17" s="33"/>
      <c r="G17" s="36"/>
      <c r="H17" s="33"/>
      <c r="I17" s="33"/>
      <c r="J17" s="33"/>
      <c r="K17" s="33"/>
      <c r="L17" s="33"/>
      <c r="M17" s="33"/>
      <c r="N17" s="33"/>
      <c r="O17" s="33"/>
      <c r="P17" s="33"/>
      <c r="Q17" s="32"/>
      <c r="R17" s="33"/>
      <c r="S17" s="32"/>
      <c r="T17" s="33"/>
      <c r="U17" s="35"/>
    </row>
    <row r="18" spans="2:21" ht="15.95" customHeight="1">
      <c r="B18" s="24" t="s">
        <v>136</v>
      </c>
      <c r="D18" s="31"/>
      <c r="E18" s="32">
        <v>10000</v>
      </c>
      <c r="F18" s="32"/>
      <c r="G18" s="34"/>
      <c r="H18" s="32"/>
      <c r="I18" s="32"/>
      <c r="J18" s="32"/>
      <c r="K18" s="32">
        <v>1789</v>
      </c>
      <c r="L18" s="32"/>
      <c r="M18" s="32">
        <v>-580</v>
      </c>
      <c r="N18" s="32"/>
      <c r="O18" s="32">
        <v>0</v>
      </c>
      <c r="P18" s="32"/>
      <c r="Q18" s="32">
        <f>SUM(E18:O18)</f>
        <v>11209</v>
      </c>
      <c r="R18" s="32"/>
      <c r="S18" s="32"/>
      <c r="T18" s="32"/>
      <c r="U18" s="35">
        <f>SUM(Q18:S18)</f>
        <v>11209</v>
      </c>
    </row>
    <row r="19" spans="2:21" ht="15.95" customHeight="1">
      <c r="D19" s="31"/>
      <c r="E19" s="33"/>
      <c r="F19" s="33"/>
      <c r="G19" s="36"/>
      <c r="H19" s="33"/>
      <c r="I19" s="33"/>
      <c r="J19" s="33"/>
      <c r="K19" s="33"/>
      <c r="L19" s="33"/>
      <c r="M19" s="33"/>
      <c r="N19" s="33"/>
      <c r="O19" s="33"/>
      <c r="P19" s="33"/>
      <c r="Q19" s="32"/>
      <c r="R19" s="33"/>
      <c r="S19" s="32"/>
      <c r="T19" s="33"/>
      <c r="U19" s="35"/>
    </row>
    <row r="20" spans="2:21" ht="15.95" customHeight="1">
      <c r="B20" s="78" t="s">
        <v>77</v>
      </c>
      <c r="C20" s="79"/>
      <c r="D20" s="79"/>
      <c r="E20" s="80">
        <v>0</v>
      </c>
      <c r="F20" s="80"/>
      <c r="G20" s="80">
        <v>0</v>
      </c>
      <c r="H20" s="80"/>
      <c r="I20" s="80">
        <v>1142</v>
      </c>
      <c r="J20" s="80"/>
      <c r="K20" s="80">
        <v>0</v>
      </c>
      <c r="L20" s="80"/>
      <c r="M20" s="80">
        <v>0</v>
      </c>
      <c r="N20" s="80"/>
      <c r="O20" s="81">
        <v>0</v>
      </c>
      <c r="P20" s="82"/>
      <c r="Q20" s="81">
        <f>SUM(E20:O20)</f>
        <v>1142</v>
      </c>
      <c r="R20" s="82"/>
      <c r="S20" s="81">
        <v>0</v>
      </c>
      <c r="T20" s="82"/>
      <c r="U20" s="83">
        <f>SUM(Q20:S20)</f>
        <v>1142</v>
      </c>
    </row>
    <row r="21" spans="2:21" ht="15.95" customHeight="1">
      <c r="B21" s="84"/>
      <c r="C21" s="39"/>
      <c r="D21" s="39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6"/>
      <c r="P21" s="87"/>
      <c r="Q21" s="86"/>
      <c r="R21" s="87"/>
      <c r="S21" s="86"/>
      <c r="T21" s="87"/>
      <c r="U21" s="88"/>
    </row>
    <row r="22" spans="2:21" ht="15.95" customHeight="1">
      <c r="B22" s="84" t="s">
        <v>137</v>
      </c>
      <c r="C22" s="39"/>
      <c r="D22" s="39"/>
      <c r="E22" s="85">
        <v>0</v>
      </c>
      <c r="F22" s="85"/>
      <c r="G22" s="85">
        <v>0</v>
      </c>
      <c r="H22" s="85"/>
      <c r="I22" s="85">
        <v>-1042</v>
      </c>
      <c r="J22" s="85"/>
      <c r="K22" s="85">
        <v>0</v>
      </c>
      <c r="L22" s="85"/>
      <c r="M22" s="85">
        <v>0</v>
      </c>
      <c r="N22" s="85"/>
      <c r="O22" s="86">
        <v>1042</v>
      </c>
      <c r="P22" s="87"/>
      <c r="Q22" s="86">
        <f>SUM(E22:O22)</f>
        <v>0</v>
      </c>
      <c r="R22" s="87"/>
      <c r="S22" s="86">
        <v>0</v>
      </c>
      <c r="T22" s="87"/>
      <c r="U22" s="88">
        <f>SUM(Q22:S22)</f>
        <v>0</v>
      </c>
    </row>
    <row r="23" spans="2:21" ht="15.95" customHeight="1">
      <c r="B23" s="84"/>
      <c r="C23" s="39"/>
      <c r="D23" s="39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6"/>
      <c r="P23" s="87"/>
      <c r="Q23" s="86"/>
      <c r="R23" s="87"/>
      <c r="S23" s="86"/>
      <c r="T23" s="87"/>
      <c r="U23" s="88"/>
    </row>
    <row r="24" spans="2:21" ht="15.95" customHeight="1">
      <c r="B24" s="89" t="s">
        <v>164</v>
      </c>
      <c r="C24" s="90"/>
      <c r="D24" s="90"/>
      <c r="E24" s="91">
        <v>0</v>
      </c>
      <c r="F24" s="91"/>
      <c r="G24" s="91">
        <v>0</v>
      </c>
      <c r="H24" s="91"/>
      <c r="I24" s="91">
        <v>0</v>
      </c>
      <c r="J24" s="91"/>
      <c r="K24" s="91">
        <v>0</v>
      </c>
      <c r="L24" s="91"/>
      <c r="M24" s="91">
        <v>0</v>
      </c>
      <c r="N24" s="91"/>
      <c r="O24" s="92">
        <v>4459</v>
      </c>
      <c r="P24" s="93"/>
      <c r="Q24" s="92">
        <f>SUM(E24:O24)</f>
        <v>4459</v>
      </c>
      <c r="R24" s="93"/>
      <c r="S24" s="92">
        <v>-5</v>
      </c>
      <c r="T24" s="93"/>
      <c r="U24" s="94">
        <f>SUM(Q24:S24)</f>
        <v>4454</v>
      </c>
    </row>
    <row r="25" spans="2:21" ht="15.95" customHeight="1"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2"/>
      <c r="P25" s="33"/>
      <c r="Q25" s="32"/>
      <c r="R25" s="33"/>
      <c r="S25" s="32"/>
      <c r="T25" s="33"/>
      <c r="U25" s="35"/>
    </row>
    <row r="26" spans="2:21" ht="15.95" customHeight="1">
      <c r="B26" s="24" t="s">
        <v>140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2"/>
      <c r="P26" s="33"/>
      <c r="Q26" s="32"/>
      <c r="R26" s="33"/>
      <c r="S26" s="32"/>
      <c r="T26" s="33"/>
      <c r="U26" s="35"/>
    </row>
    <row r="27" spans="2:21" ht="15.95" customHeight="1">
      <c r="C27" s="24" t="s">
        <v>126</v>
      </c>
      <c r="E27" s="34">
        <f>SUM(E20:E24)</f>
        <v>0</v>
      </c>
      <c r="F27" s="34"/>
      <c r="G27" s="34">
        <f>SUM(G20:G24)</f>
        <v>0</v>
      </c>
      <c r="H27" s="34"/>
      <c r="I27" s="34">
        <f>SUM(I20:I24)</f>
        <v>100</v>
      </c>
      <c r="J27" s="34"/>
      <c r="K27" s="34">
        <f>SUM(K20:K24)</f>
        <v>0</v>
      </c>
      <c r="L27" s="34"/>
      <c r="M27" s="34">
        <f>SUM(M20:M24)</f>
        <v>0</v>
      </c>
      <c r="N27" s="34"/>
      <c r="O27" s="34">
        <f>SUM(O20:O24)</f>
        <v>5501</v>
      </c>
      <c r="P27" s="33"/>
      <c r="Q27" s="34">
        <f>SUM(Q20:Q24)</f>
        <v>5601</v>
      </c>
      <c r="R27" s="33"/>
      <c r="S27" s="34">
        <f>SUM(S20:S24)</f>
        <v>-5</v>
      </c>
      <c r="T27" s="33"/>
      <c r="U27" s="34">
        <f>SUM(U20:U24)</f>
        <v>5596</v>
      </c>
    </row>
    <row r="28" spans="2:21" ht="15.95" customHeight="1"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2"/>
      <c r="P28" s="33"/>
      <c r="Q28" s="32"/>
      <c r="R28" s="33"/>
      <c r="S28" s="32"/>
      <c r="T28" s="33"/>
      <c r="U28" s="35"/>
    </row>
    <row r="29" spans="2:21" ht="15.95" customHeight="1" thickBot="1">
      <c r="B29" s="28" t="s">
        <v>120</v>
      </c>
      <c r="E29" s="70">
        <f>+E16+E18+E27</f>
        <v>70000</v>
      </c>
      <c r="F29" s="34"/>
      <c r="G29" s="70">
        <f>+G16+G18+G27</f>
        <v>5293</v>
      </c>
      <c r="H29" s="34"/>
      <c r="I29" s="70">
        <f>+I16+I18+I27</f>
        <v>46074</v>
      </c>
      <c r="J29" s="34"/>
      <c r="K29" s="70">
        <f>+K16+K18+K27</f>
        <v>1789</v>
      </c>
      <c r="L29" s="34"/>
      <c r="M29" s="70">
        <f>+M16+M18+M27</f>
        <v>0</v>
      </c>
      <c r="N29" s="34"/>
      <c r="O29" s="70">
        <f>+O16+O18+O27</f>
        <v>-58925</v>
      </c>
      <c r="P29" s="33"/>
      <c r="Q29" s="70">
        <f>+Q16+Q18+Q27</f>
        <v>64231</v>
      </c>
      <c r="R29" s="33"/>
      <c r="S29" s="70">
        <f>+S16+S18+S27</f>
        <v>152</v>
      </c>
      <c r="T29" s="33"/>
      <c r="U29" s="70">
        <f>+U16+U18+U27</f>
        <v>64383</v>
      </c>
    </row>
    <row r="30" spans="2:21" ht="15.95" customHeight="1" thickTop="1">
      <c r="E30" s="35"/>
      <c r="F30" s="35"/>
      <c r="G30" s="34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2:21" ht="15.95" customHeight="1">
      <c r="B31" s="28" t="s">
        <v>134</v>
      </c>
      <c r="E31" s="35">
        <f>+E29</f>
        <v>70000</v>
      </c>
      <c r="F31" s="35"/>
      <c r="G31" s="34">
        <f>+G29</f>
        <v>5293</v>
      </c>
      <c r="H31" s="35"/>
      <c r="I31" s="35">
        <f>+I29</f>
        <v>46074</v>
      </c>
      <c r="J31" s="35"/>
      <c r="K31" s="35">
        <f>+K29</f>
        <v>1789</v>
      </c>
      <c r="L31" s="35"/>
      <c r="M31" s="35">
        <f>+M29</f>
        <v>0</v>
      </c>
      <c r="N31" s="35"/>
      <c r="O31" s="35">
        <f>+O29</f>
        <v>-58925</v>
      </c>
      <c r="P31" s="35"/>
      <c r="Q31" s="35">
        <f>SUM(E31:O31)</f>
        <v>64231</v>
      </c>
      <c r="R31" s="35"/>
      <c r="S31" s="35">
        <f>+S29</f>
        <v>152</v>
      </c>
      <c r="T31" s="35"/>
      <c r="U31" s="35">
        <f>SUM(Q31:S31)</f>
        <v>64383</v>
      </c>
    </row>
    <row r="32" spans="2:21" ht="15.95" customHeight="1">
      <c r="E32" s="35"/>
      <c r="F32" s="35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2:23" ht="15.95" customHeight="1">
      <c r="B33" s="78" t="s">
        <v>77</v>
      </c>
      <c r="C33" s="79"/>
      <c r="D33" s="79"/>
      <c r="E33" s="95">
        <v>0</v>
      </c>
      <c r="F33" s="95"/>
      <c r="G33" s="80">
        <v>0</v>
      </c>
      <c r="H33" s="95"/>
      <c r="I33" s="95">
        <v>293</v>
      </c>
      <c r="J33" s="95"/>
      <c r="K33" s="95">
        <v>0</v>
      </c>
      <c r="L33" s="95"/>
      <c r="M33" s="95">
        <v>0</v>
      </c>
      <c r="N33" s="95"/>
      <c r="O33" s="95">
        <v>0</v>
      </c>
      <c r="P33" s="95"/>
      <c r="Q33" s="95">
        <f>SUM(E33:O33)</f>
        <v>293</v>
      </c>
      <c r="R33" s="95"/>
      <c r="S33" s="95">
        <v>0</v>
      </c>
      <c r="T33" s="95"/>
      <c r="U33" s="83">
        <f>SUM(Q33:S33)</f>
        <v>293</v>
      </c>
    </row>
    <row r="34" spans="2:23" ht="15.95" customHeight="1">
      <c r="B34" s="84"/>
      <c r="C34" s="39"/>
      <c r="D34" s="39"/>
      <c r="E34" s="37"/>
      <c r="F34" s="37"/>
      <c r="G34" s="85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88"/>
    </row>
    <row r="35" spans="2:23" ht="15.95" customHeight="1">
      <c r="B35" s="89" t="s">
        <v>164</v>
      </c>
      <c r="C35" s="90"/>
      <c r="D35" s="90"/>
      <c r="E35" s="96">
        <v>0</v>
      </c>
      <c r="F35" s="96"/>
      <c r="G35" s="91">
        <v>0</v>
      </c>
      <c r="H35" s="96"/>
      <c r="I35" s="96">
        <v>0</v>
      </c>
      <c r="J35" s="96"/>
      <c r="K35" s="96">
        <v>0</v>
      </c>
      <c r="L35" s="96"/>
      <c r="M35" s="96">
        <v>0</v>
      </c>
      <c r="N35" s="96"/>
      <c r="O35" s="96">
        <v>9128</v>
      </c>
      <c r="P35" s="96"/>
      <c r="Q35" s="96">
        <f>SUM(E35:O35)</f>
        <v>9128</v>
      </c>
      <c r="R35" s="96"/>
      <c r="S35" s="96">
        <v>-3</v>
      </c>
      <c r="T35" s="96"/>
      <c r="U35" s="94">
        <f>SUM(Q35:S35)</f>
        <v>9125</v>
      </c>
    </row>
    <row r="36" spans="2:23" ht="15.95" customHeight="1">
      <c r="E36" s="35"/>
      <c r="F36" s="35"/>
      <c r="G36" s="34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2:23" ht="15.95" customHeight="1">
      <c r="B37" s="24" t="s">
        <v>127</v>
      </c>
      <c r="E37" s="35"/>
      <c r="F37" s="35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2:23" ht="15.95" customHeight="1">
      <c r="C38" s="24" t="s">
        <v>126</v>
      </c>
      <c r="D38" s="35"/>
      <c r="E38" s="35">
        <f>SUM(E33:E35)</f>
        <v>0</v>
      </c>
      <c r="F38" s="35"/>
      <c r="G38" s="35">
        <f>SUM(G33:G35)</f>
        <v>0</v>
      </c>
      <c r="H38" s="35"/>
      <c r="I38" s="35">
        <f>SUM(I33:I35)</f>
        <v>293</v>
      </c>
      <c r="J38" s="35"/>
      <c r="K38" s="35">
        <f>SUM(K33:K35)</f>
        <v>0</v>
      </c>
      <c r="L38" s="35"/>
      <c r="M38" s="35">
        <f>SUM(M33:M35)</f>
        <v>0</v>
      </c>
      <c r="N38" s="35"/>
      <c r="O38" s="35">
        <f>SUM(O33:O35)</f>
        <v>9128</v>
      </c>
      <c r="P38" s="35"/>
      <c r="Q38" s="35">
        <f>SUM(Q33:Q35)</f>
        <v>9421</v>
      </c>
      <c r="R38" s="35"/>
      <c r="S38" s="35">
        <f>SUM(S33:S35)</f>
        <v>-3</v>
      </c>
      <c r="T38" s="35"/>
      <c r="U38" s="35">
        <f>SUM(U33:U35)</f>
        <v>9418</v>
      </c>
      <c r="W38" s="65"/>
    </row>
    <row r="39" spans="2:23" ht="15.95" customHeight="1">
      <c r="D39" s="35"/>
      <c r="E39" s="35"/>
      <c r="F39" s="35"/>
      <c r="G39" s="34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W39" s="65"/>
    </row>
    <row r="40" spans="2:23" ht="15.95" customHeight="1">
      <c r="B40" s="24" t="s">
        <v>145</v>
      </c>
      <c r="D40" s="35"/>
      <c r="E40" s="35"/>
      <c r="F40" s="35"/>
      <c r="G40" s="34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W40" s="65"/>
    </row>
    <row r="41" spans="2:23" ht="15.95" customHeight="1">
      <c r="C41" s="77" t="s">
        <v>146</v>
      </c>
      <c r="D41" s="35"/>
      <c r="E41" s="35">
        <v>0</v>
      </c>
      <c r="F41" s="35"/>
      <c r="G41" s="34">
        <v>0</v>
      </c>
      <c r="H41" s="35"/>
      <c r="I41" s="35">
        <v>0</v>
      </c>
      <c r="J41" s="35"/>
      <c r="K41" s="35">
        <v>0</v>
      </c>
      <c r="L41" s="35"/>
      <c r="M41" s="35">
        <v>0</v>
      </c>
      <c r="N41" s="35"/>
      <c r="O41" s="35">
        <v>-1050</v>
      </c>
      <c r="P41" s="35"/>
      <c r="Q41" s="35">
        <f>SUM(E41:O41)</f>
        <v>-1050</v>
      </c>
      <c r="R41" s="35"/>
      <c r="S41" s="35">
        <v>0</v>
      </c>
      <c r="T41" s="35"/>
      <c r="U41" s="35">
        <f>SUM(Q41:S41)</f>
        <v>-1050</v>
      </c>
      <c r="W41" s="65"/>
    </row>
    <row r="42" spans="2:23" ht="15.95" customHeight="1">
      <c r="D42" s="39"/>
    </row>
    <row r="43" spans="2:23" ht="15.95" customHeight="1" thickBot="1">
      <c r="B43" s="28" t="s">
        <v>152</v>
      </c>
      <c r="D43" s="37"/>
      <c r="E43" s="38">
        <f>+E31+E38+E41</f>
        <v>70000</v>
      </c>
      <c r="F43" s="35"/>
      <c r="G43" s="38">
        <f>+G31+G38+G41</f>
        <v>5293</v>
      </c>
      <c r="H43" s="35"/>
      <c r="I43" s="38">
        <f>+I31+I38+I41</f>
        <v>46367</v>
      </c>
      <c r="J43" s="35"/>
      <c r="K43" s="38">
        <f>+K31+K38+K41</f>
        <v>1789</v>
      </c>
      <c r="L43" s="35"/>
      <c r="M43" s="38">
        <f>+M31+M38+M41</f>
        <v>0</v>
      </c>
      <c r="N43" s="35"/>
      <c r="O43" s="38">
        <f>+O31+O38+O41</f>
        <v>-50847</v>
      </c>
      <c r="P43" s="35"/>
      <c r="Q43" s="38">
        <f>+Q31+Q38+Q41</f>
        <v>72602</v>
      </c>
      <c r="R43" s="35"/>
      <c r="S43" s="38">
        <f>+S31+S38+S41</f>
        <v>149</v>
      </c>
      <c r="T43" s="35"/>
      <c r="U43" s="38">
        <f>+U31+U38+U41</f>
        <v>72751</v>
      </c>
      <c r="W43" s="66"/>
    </row>
    <row r="44" spans="2:23" ht="15.95" customHeight="1" thickTop="1">
      <c r="D44" s="37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2:23" ht="15.95" customHeight="1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2:23" ht="15.95" customHeight="1">
      <c r="B46" s="45" t="s">
        <v>103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1"/>
      <c r="Q46" s="31"/>
      <c r="R46" s="31"/>
      <c r="S46" s="31"/>
      <c r="T46" s="31"/>
    </row>
    <row r="47" spans="2:23" ht="15.95" customHeight="1">
      <c r="B47" s="45" t="s">
        <v>135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31"/>
      <c r="Q47" s="31"/>
      <c r="R47" s="31"/>
      <c r="S47" s="31"/>
      <c r="T47" s="31"/>
    </row>
    <row r="48" spans="2:23" ht="15.95" customHeight="1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2:20" ht="15.95" customHeight="1"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5"/>
      <c r="Q49" s="35"/>
      <c r="R49" s="35"/>
      <c r="S49" s="35"/>
      <c r="T49" s="35"/>
    </row>
    <row r="50" spans="2:20" ht="15.95" customHeight="1"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5"/>
      <c r="Q50" s="35"/>
      <c r="R50" s="35"/>
      <c r="S50" s="35"/>
      <c r="T50" s="35"/>
    </row>
    <row r="51" spans="2:20" ht="15.95" customHeight="1"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5"/>
      <c r="Q51" s="35"/>
      <c r="R51" s="35"/>
      <c r="S51" s="35"/>
      <c r="T51" s="35"/>
    </row>
    <row r="52" spans="2:20" ht="15.95" customHeight="1"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5"/>
      <c r="Q52" s="35"/>
      <c r="R52" s="35"/>
      <c r="S52" s="35"/>
      <c r="T52" s="35"/>
    </row>
    <row r="53" spans="2:20" ht="15.95" customHeight="1"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5"/>
      <c r="Q53" s="35"/>
      <c r="R53" s="35"/>
      <c r="S53" s="35"/>
      <c r="T53" s="35"/>
    </row>
    <row r="54" spans="2:20" ht="15.95" customHeight="1"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2:20" ht="15.95" customHeight="1"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2:20" ht="15.95" customHeight="1"/>
    <row r="57" spans="2:20" ht="15.95" customHeight="1"/>
    <row r="58" spans="2:20" ht="15.95" customHeight="1"/>
    <row r="59" spans="2:20" ht="15.95" customHeight="1"/>
    <row r="60" spans="2:20" ht="15.95" customHeight="1"/>
    <row r="61" spans="2:20" ht="15.95" customHeight="1">
      <c r="B61" s="28"/>
    </row>
    <row r="62" spans="2:20" ht="15.95" customHeight="1">
      <c r="B62" s="28"/>
    </row>
  </sheetData>
  <mergeCells count="1">
    <mergeCell ref="E9:Q9"/>
  </mergeCells>
  <phoneticPr fontId="2" type="noConversion"/>
  <pageMargins left="0.25" right="0" top="0.98425196850393704" bottom="0.98425196850393704" header="0.511811023622047" footer="0.511811023622047"/>
  <pageSetup paperSize="9" scale="71" orientation="portrait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C2:N73"/>
  <sheetViews>
    <sheetView view="pageBreakPreview" topLeftCell="A4" zoomScaleNormal="75" zoomScaleSheetLayoutView="75" workbookViewId="0">
      <selection activeCell="J21" sqref="J21"/>
    </sheetView>
  </sheetViews>
  <sheetFormatPr defaultColWidth="9.140625" defaultRowHeight="15.75"/>
  <cols>
    <col min="1" max="1" width="0.42578125" style="43" customWidth="1"/>
    <col min="2" max="2" width="2.7109375" style="43" customWidth="1"/>
    <col min="3" max="3" width="3.7109375" style="43" customWidth="1"/>
    <col min="4" max="4" width="15.7109375" style="43" customWidth="1"/>
    <col min="5" max="6" width="9.140625" style="43"/>
    <col min="7" max="7" width="25.5703125" style="43" customWidth="1"/>
    <col min="8" max="8" width="20.5703125" style="43" bestFit="1" customWidth="1"/>
    <col min="9" max="9" width="1.85546875" style="43" customWidth="1"/>
    <col min="10" max="10" width="20.5703125" style="43" bestFit="1" customWidth="1"/>
    <col min="11" max="13" width="9.140625" style="43"/>
    <col min="14" max="14" width="16.140625" style="63" bestFit="1" customWidth="1"/>
    <col min="15" max="16384" width="9.140625" style="43"/>
  </cols>
  <sheetData>
    <row r="2" spans="3:11" ht="15.95" customHeight="1">
      <c r="C2" s="44" t="s">
        <v>14</v>
      </c>
      <c r="I2" s="55"/>
    </row>
    <row r="3" spans="3:11" ht="15.95" customHeight="1">
      <c r="C3" s="44" t="s">
        <v>78</v>
      </c>
      <c r="I3" s="55"/>
    </row>
    <row r="4" spans="3:11" ht="15.95" customHeight="1">
      <c r="C4" s="45"/>
      <c r="I4" s="55"/>
    </row>
    <row r="5" spans="3:11" ht="15.95" customHeight="1">
      <c r="C5" s="44" t="s">
        <v>111</v>
      </c>
      <c r="I5" s="55"/>
    </row>
    <row r="6" spans="3:11" ht="15.95" customHeight="1">
      <c r="C6" s="44" t="s">
        <v>148</v>
      </c>
      <c r="I6" s="55"/>
    </row>
    <row r="7" spans="3:11" ht="15.95" customHeight="1">
      <c r="C7" s="43" t="s">
        <v>15</v>
      </c>
      <c r="H7" s="2"/>
      <c r="I7" s="41"/>
      <c r="J7" s="2"/>
    </row>
    <row r="8" spans="3:11" ht="15.95" customHeight="1">
      <c r="H8" s="3" t="s">
        <v>51</v>
      </c>
      <c r="I8" s="41"/>
      <c r="J8" s="2" t="s">
        <v>52</v>
      </c>
    </row>
    <row r="9" spans="3:11" ht="15.95" customHeight="1">
      <c r="H9" s="3" t="s">
        <v>53</v>
      </c>
      <c r="I9" s="41"/>
      <c r="J9" s="2" t="s">
        <v>53</v>
      </c>
    </row>
    <row r="10" spans="3:11" ht="15.95" customHeight="1">
      <c r="H10" s="5" t="s">
        <v>149</v>
      </c>
      <c r="I10" s="15"/>
      <c r="J10" s="5" t="s">
        <v>146</v>
      </c>
    </row>
    <row r="11" spans="3:11" ht="15.95" customHeight="1">
      <c r="H11" s="3" t="s">
        <v>12</v>
      </c>
      <c r="I11" s="11"/>
      <c r="J11" s="3" t="s">
        <v>12</v>
      </c>
    </row>
    <row r="12" spans="3:11" ht="15.95" customHeight="1">
      <c r="C12" s="45" t="s">
        <v>43</v>
      </c>
      <c r="I12" s="55"/>
    </row>
    <row r="13" spans="3:11" ht="15.95" customHeight="1">
      <c r="C13" s="43" t="s">
        <v>139</v>
      </c>
      <c r="H13" s="1">
        <v>9128</v>
      </c>
      <c r="I13" s="6"/>
      <c r="J13" s="52">
        <v>4459</v>
      </c>
    </row>
    <row r="14" spans="3:11" ht="9.75" customHeight="1">
      <c r="I14" s="55"/>
      <c r="J14" s="52"/>
    </row>
    <row r="15" spans="3:11" ht="15.95" customHeight="1">
      <c r="C15" s="43" t="s">
        <v>44</v>
      </c>
      <c r="H15" s="1"/>
      <c r="I15" s="1"/>
      <c r="J15" s="1"/>
      <c r="K15" s="1"/>
    </row>
    <row r="16" spans="3:11" ht="9.75" customHeight="1">
      <c r="H16" s="1"/>
      <c r="I16" s="1"/>
      <c r="J16" s="1"/>
      <c r="K16" s="1"/>
    </row>
    <row r="17" spans="4:11" ht="15.95" customHeight="1">
      <c r="D17" s="43" t="s">
        <v>4</v>
      </c>
      <c r="H17" s="1"/>
      <c r="I17" s="1"/>
      <c r="J17" s="1"/>
      <c r="K17" s="1"/>
    </row>
    <row r="18" spans="4:11" ht="15.95" customHeight="1">
      <c r="D18" s="60" t="s">
        <v>75</v>
      </c>
      <c r="H18" s="1">
        <v>2165</v>
      </c>
      <c r="I18" s="1"/>
      <c r="J18" s="1">
        <v>2377</v>
      </c>
      <c r="K18" s="1"/>
    </row>
    <row r="19" spans="4:11" ht="15.95" customHeight="1">
      <c r="D19" s="43" t="s">
        <v>175</v>
      </c>
      <c r="H19" s="1">
        <v>-10</v>
      </c>
      <c r="I19" s="1"/>
      <c r="J19" s="1">
        <v>-48</v>
      </c>
      <c r="K19" s="1"/>
    </row>
    <row r="20" spans="4:11" ht="15.95" customHeight="1">
      <c r="D20" s="43" t="s">
        <v>173</v>
      </c>
      <c r="H20" s="1">
        <v>-76</v>
      </c>
      <c r="I20" s="1"/>
      <c r="J20" s="1">
        <v>0</v>
      </c>
      <c r="K20" s="1"/>
    </row>
    <row r="21" spans="4:11" ht="15.95" customHeight="1">
      <c r="D21" s="43" t="s">
        <v>165</v>
      </c>
      <c r="H21" s="1">
        <v>-388</v>
      </c>
      <c r="I21" s="1"/>
      <c r="J21" s="1">
        <v>0</v>
      </c>
      <c r="K21" s="1"/>
    </row>
    <row r="22" spans="4:11" ht="15.95" customHeight="1">
      <c r="D22" s="43" t="s">
        <v>174</v>
      </c>
      <c r="H22" s="1">
        <v>-668</v>
      </c>
      <c r="I22" s="1"/>
      <c r="J22" s="1">
        <v>2</v>
      </c>
      <c r="K22" s="1"/>
    </row>
    <row r="23" spans="4:11" ht="15.95" customHeight="1">
      <c r="D23" s="43" t="s">
        <v>166</v>
      </c>
      <c r="H23" s="1">
        <v>10</v>
      </c>
      <c r="I23" s="1"/>
      <c r="J23" s="1">
        <v>0</v>
      </c>
      <c r="K23" s="1"/>
    </row>
    <row r="24" spans="4:11" ht="15.95" customHeight="1">
      <c r="D24" s="43" t="s">
        <v>159</v>
      </c>
      <c r="H24" s="1">
        <v>7</v>
      </c>
      <c r="I24" s="1"/>
      <c r="J24" s="1">
        <v>0</v>
      </c>
      <c r="K24" s="1"/>
    </row>
    <row r="25" spans="4:11" ht="15.95" customHeight="1">
      <c r="D25" s="43" t="s">
        <v>160</v>
      </c>
      <c r="H25" s="1">
        <v>37</v>
      </c>
      <c r="I25" s="1"/>
      <c r="J25" s="1">
        <v>0</v>
      </c>
      <c r="K25" s="1"/>
    </row>
    <row r="26" spans="4:11" ht="15.95" customHeight="1">
      <c r="D26" s="43" t="s">
        <v>153</v>
      </c>
      <c r="H26" s="1">
        <v>0</v>
      </c>
      <c r="I26" s="1"/>
      <c r="J26" s="1">
        <v>768</v>
      </c>
      <c r="K26" s="1"/>
    </row>
    <row r="27" spans="4:11" ht="15.95" customHeight="1">
      <c r="D27" s="43" t="s">
        <v>154</v>
      </c>
      <c r="H27" s="1">
        <v>0</v>
      </c>
      <c r="I27" s="1"/>
      <c r="J27" s="1">
        <v>-232</v>
      </c>
      <c r="K27" s="1"/>
    </row>
    <row r="28" spans="4:11" ht="15.95" customHeight="1">
      <c r="D28" s="43" t="s">
        <v>155</v>
      </c>
      <c r="H28" s="1">
        <v>-3</v>
      </c>
      <c r="I28" s="1"/>
      <c r="J28" s="1">
        <v>-4</v>
      </c>
      <c r="K28" s="1"/>
    </row>
    <row r="29" spans="4:11" ht="15.95" customHeight="1">
      <c r="D29" s="43" t="s">
        <v>87</v>
      </c>
      <c r="H29" s="14">
        <v>3</v>
      </c>
      <c r="I29" s="1"/>
      <c r="J29" s="1">
        <v>2152</v>
      </c>
      <c r="K29" s="1"/>
    </row>
    <row r="30" spans="4:11" ht="15.95" customHeight="1">
      <c r="D30" s="43" t="s">
        <v>61</v>
      </c>
      <c r="H30" s="14">
        <v>-3</v>
      </c>
      <c r="I30" s="1"/>
      <c r="J30" s="1">
        <v>-5</v>
      </c>
      <c r="K30" s="1"/>
    </row>
    <row r="31" spans="4:11" ht="15.95" customHeight="1">
      <c r="D31" s="43" t="s">
        <v>129</v>
      </c>
      <c r="H31" s="14">
        <v>3330</v>
      </c>
      <c r="I31" s="1"/>
      <c r="J31" s="1">
        <v>1158</v>
      </c>
      <c r="K31" s="1"/>
    </row>
    <row r="32" spans="4:11" ht="15.95" customHeight="1">
      <c r="D32" s="43" t="s">
        <v>81</v>
      </c>
      <c r="H32" s="64">
        <v>220</v>
      </c>
      <c r="I32" s="1"/>
      <c r="J32" s="8">
        <v>171</v>
      </c>
      <c r="K32" s="1"/>
    </row>
    <row r="33" spans="3:14" ht="15.95" customHeight="1">
      <c r="D33" s="43" t="s">
        <v>142</v>
      </c>
      <c r="H33" s="1">
        <f>SUM(H13:H32)</f>
        <v>13752</v>
      </c>
      <c r="I33" s="1"/>
      <c r="J33" s="1">
        <f>SUM(J13:J32)</f>
        <v>10798</v>
      </c>
      <c r="K33" s="1"/>
    </row>
    <row r="34" spans="3:14" ht="15.75" customHeight="1">
      <c r="C34" s="43" t="s">
        <v>13</v>
      </c>
      <c r="H34" s="1"/>
      <c r="I34" s="6"/>
      <c r="J34" s="1"/>
      <c r="K34" s="1"/>
      <c r="N34" s="62"/>
    </row>
    <row r="35" spans="3:14" ht="15.95" customHeight="1">
      <c r="D35" s="60" t="s">
        <v>45</v>
      </c>
      <c r="H35" s="1">
        <v>125</v>
      </c>
      <c r="I35" s="6"/>
      <c r="J35" s="1">
        <v>150</v>
      </c>
    </row>
    <row r="36" spans="3:14" ht="15.95" customHeight="1">
      <c r="D36" s="60" t="s">
        <v>46</v>
      </c>
      <c r="H36" s="1">
        <v>-1957</v>
      </c>
      <c r="I36" s="6"/>
      <c r="J36" s="1">
        <v>832</v>
      </c>
    </row>
    <row r="37" spans="3:14" ht="15.95" customHeight="1">
      <c r="D37" s="60" t="s">
        <v>47</v>
      </c>
      <c r="H37" s="8">
        <v>-2913</v>
      </c>
      <c r="I37" s="6"/>
      <c r="J37" s="8">
        <v>-10393</v>
      </c>
    </row>
    <row r="38" spans="3:14" ht="15.95" customHeight="1">
      <c r="C38" s="43" t="s">
        <v>8</v>
      </c>
      <c r="D38" s="60"/>
      <c r="H38" s="1">
        <f>SUM(H33:H37)</f>
        <v>9007</v>
      </c>
      <c r="I38" s="1"/>
      <c r="J38" s="1">
        <f>SUM(J33:J37)</f>
        <v>1387</v>
      </c>
    </row>
    <row r="39" spans="3:14" ht="15.95" customHeight="1">
      <c r="D39" s="43" t="s">
        <v>156</v>
      </c>
      <c r="H39" s="1">
        <v>-3</v>
      </c>
      <c r="I39" s="1"/>
      <c r="J39" s="1">
        <v>-1</v>
      </c>
    </row>
    <row r="40" spans="3:14" ht="15.95" customHeight="1">
      <c r="D40" s="43" t="s">
        <v>155</v>
      </c>
      <c r="H40" s="1">
        <v>3</v>
      </c>
      <c r="I40" s="1"/>
      <c r="J40" s="1">
        <v>4</v>
      </c>
    </row>
    <row r="41" spans="3:14" ht="15.95" customHeight="1">
      <c r="D41" s="43" t="s">
        <v>167</v>
      </c>
      <c r="H41" s="1">
        <v>-37</v>
      </c>
      <c r="I41" s="1"/>
      <c r="J41" s="1">
        <v>0</v>
      </c>
    </row>
    <row r="42" spans="3:14" ht="15.95" customHeight="1">
      <c r="D42" s="43" t="s">
        <v>130</v>
      </c>
      <c r="H42" s="1">
        <v>-2595</v>
      </c>
      <c r="I42" s="1"/>
      <c r="J42" s="1">
        <v>-1069</v>
      </c>
    </row>
    <row r="43" spans="3:14" ht="15.95" customHeight="1">
      <c r="C43" s="57" t="s">
        <v>80</v>
      </c>
      <c r="D43" s="60"/>
      <c r="H43" s="18">
        <f>SUM(H38:H42)</f>
        <v>6375</v>
      </c>
      <c r="I43" s="6"/>
      <c r="J43" s="18">
        <f>SUM(J38:J42)</f>
        <v>321</v>
      </c>
    </row>
    <row r="44" spans="3:14" ht="9.75" customHeight="1">
      <c r="I44" s="55"/>
    </row>
    <row r="45" spans="3:14" ht="15.95" customHeight="1">
      <c r="C45" s="45" t="s">
        <v>48</v>
      </c>
      <c r="H45" s="1"/>
      <c r="I45" s="6"/>
      <c r="J45" s="1"/>
    </row>
    <row r="46" spans="3:14">
      <c r="D46" s="43" t="s">
        <v>4</v>
      </c>
      <c r="H46" s="14"/>
      <c r="I46" s="7"/>
      <c r="J46" s="14"/>
    </row>
    <row r="47" spans="3:14">
      <c r="D47" s="60" t="s">
        <v>157</v>
      </c>
      <c r="H47" s="14">
        <v>154</v>
      </c>
      <c r="I47" s="7"/>
      <c r="J47" s="14">
        <v>48</v>
      </c>
    </row>
    <row r="48" spans="3:14" ht="15.95" customHeight="1">
      <c r="D48" s="60" t="s">
        <v>57</v>
      </c>
      <c r="H48" s="14">
        <v>-6172</v>
      </c>
      <c r="I48" s="7"/>
      <c r="J48" s="14">
        <v>-4831</v>
      </c>
    </row>
    <row r="49" spans="3:10" ht="15.95" customHeight="1">
      <c r="D49" s="43" t="s">
        <v>168</v>
      </c>
      <c r="H49" s="14">
        <v>-30</v>
      </c>
      <c r="I49" s="7"/>
      <c r="J49" s="14">
        <v>0</v>
      </c>
    </row>
    <row r="50" spans="3:10" ht="15.95" customHeight="1">
      <c r="D50" s="43" t="s">
        <v>86</v>
      </c>
      <c r="H50" s="42">
        <f>SUM(H47:H49)</f>
        <v>-6048</v>
      </c>
      <c r="I50" s="7"/>
      <c r="J50" s="42">
        <f>SUM(J47:J49)</f>
        <v>-4783</v>
      </c>
    </row>
    <row r="51" spans="3:10" ht="9.75" customHeight="1">
      <c r="H51" s="1"/>
      <c r="I51" s="6"/>
      <c r="J51" s="1"/>
    </row>
    <row r="52" spans="3:10" ht="15.95" customHeight="1">
      <c r="C52" s="45" t="s">
        <v>49</v>
      </c>
      <c r="H52" s="1"/>
      <c r="I52" s="6"/>
      <c r="J52" s="1"/>
    </row>
    <row r="53" spans="3:10" ht="15.95" customHeight="1">
      <c r="C53" s="45"/>
      <c r="D53" s="43" t="s">
        <v>158</v>
      </c>
      <c r="H53" s="1">
        <v>3083</v>
      </c>
      <c r="I53" s="6"/>
      <c r="J53" s="1">
        <v>1777</v>
      </c>
    </row>
    <row r="54" spans="3:10">
      <c r="C54" s="45"/>
      <c r="D54" s="43" t="s">
        <v>131</v>
      </c>
      <c r="H54" s="1">
        <v>-20</v>
      </c>
      <c r="I54" s="6"/>
      <c r="J54" s="1">
        <v>-8</v>
      </c>
    </row>
    <row r="55" spans="3:10">
      <c r="C55" s="45"/>
      <c r="D55" s="43" t="s">
        <v>147</v>
      </c>
      <c r="H55" s="1">
        <v>-1050</v>
      </c>
      <c r="I55" s="6"/>
      <c r="J55" s="1">
        <v>0</v>
      </c>
    </row>
    <row r="56" spans="3:10" ht="15.95" customHeight="1">
      <c r="D56" s="43" t="s">
        <v>79</v>
      </c>
      <c r="H56" s="18">
        <f>SUM(H53:H55)</f>
        <v>2013</v>
      </c>
      <c r="I56" s="6"/>
      <c r="J56" s="18">
        <f>SUM(J53:J55)</f>
        <v>1769</v>
      </c>
    </row>
    <row r="57" spans="3:10" ht="9.75" customHeight="1">
      <c r="H57" s="1"/>
      <c r="I57" s="6"/>
      <c r="J57" s="1"/>
    </row>
    <row r="58" spans="3:10" ht="15.95" customHeight="1">
      <c r="C58" s="45" t="s">
        <v>56</v>
      </c>
      <c r="H58" s="1">
        <f>+H56+H50+H43</f>
        <v>2340</v>
      </c>
      <c r="I58" s="1"/>
      <c r="J58" s="1">
        <f>+J56+J50+J43</f>
        <v>-2693</v>
      </c>
    </row>
    <row r="59" spans="3:10">
      <c r="C59" s="45" t="s">
        <v>0</v>
      </c>
      <c r="H59" s="1">
        <v>5901</v>
      </c>
      <c r="I59" s="6"/>
      <c r="J59" s="1">
        <v>8594</v>
      </c>
    </row>
    <row r="60" spans="3:10" ht="15.95" customHeight="1" thickBot="1">
      <c r="C60" s="45" t="s">
        <v>50</v>
      </c>
      <c r="H60" s="13">
        <f>SUM(H58:H59)</f>
        <v>8241</v>
      </c>
      <c r="I60" s="6"/>
      <c r="J60" s="13">
        <f>SUM(J58:J59)</f>
        <v>5901</v>
      </c>
    </row>
    <row r="61" spans="3:10" ht="9.75" customHeight="1">
      <c r="C61" s="45"/>
      <c r="H61" s="6"/>
      <c r="I61" s="6"/>
      <c r="J61" s="6"/>
    </row>
    <row r="62" spans="3:10" ht="15.95" customHeight="1">
      <c r="C62" s="45" t="s">
        <v>112</v>
      </c>
      <c r="G62" s="49"/>
      <c r="J62" s="52"/>
    </row>
    <row r="63" spans="3:10">
      <c r="C63" s="45" t="s">
        <v>138</v>
      </c>
      <c r="J63" s="52"/>
    </row>
    <row r="64" spans="3:10" ht="15.95" customHeight="1">
      <c r="C64" s="45" t="s">
        <v>113</v>
      </c>
      <c r="J64" s="52"/>
    </row>
    <row r="65" spans="3:10" ht="15.95" customHeight="1">
      <c r="C65" s="55"/>
      <c r="D65" s="55"/>
      <c r="E65" s="55"/>
      <c r="F65" s="55"/>
      <c r="G65" s="55"/>
      <c r="H65" s="55"/>
      <c r="I65" s="55"/>
      <c r="J65" s="56"/>
    </row>
    <row r="66" spans="3:10" ht="15.95" customHeight="1">
      <c r="C66" s="55"/>
      <c r="D66" s="55"/>
      <c r="E66" s="55"/>
      <c r="F66" s="55"/>
      <c r="G66" s="55"/>
      <c r="H66" s="62"/>
      <c r="I66" s="55"/>
      <c r="J66" s="56"/>
    </row>
    <row r="67" spans="3:10" ht="15.95" customHeight="1">
      <c r="C67" s="55"/>
      <c r="D67" s="55"/>
      <c r="E67" s="55"/>
      <c r="F67" s="55"/>
      <c r="G67" s="55"/>
      <c r="H67" s="62"/>
      <c r="I67" s="55"/>
      <c r="J67" s="56"/>
    </row>
    <row r="68" spans="3:10" ht="15.95" customHeight="1">
      <c r="C68" s="55"/>
      <c r="D68" s="55"/>
      <c r="E68" s="55"/>
      <c r="F68" s="55"/>
      <c r="G68" s="55"/>
      <c r="H68" s="62"/>
      <c r="I68" s="55"/>
      <c r="J68" s="55"/>
    </row>
    <row r="69" spans="3:10" ht="15.95" customHeight="1">
      <c r="C69" s="55"/>
      <c r="D69" s="55"/>
      <c r="E69" s="55"/>
      <c r="F69" s="55"/>
      <c r="G69" s="55"/>
      <c r="H69" s="55"/>
      <c r="I69" s="55"/>
      <c r="J69" s="55"/>
    </row>
    <row r="70" spans="3:10" ht="15.95" customHeight="1">
      <c r="C70" s="55"/>
      <c r="D70" s="55"/>
      <c r="E70" s="55"/>
      <c r="F70" s="55"/>
      <c r="G70" s="55"/>
      <c r="H70" s="62"/>
      <c r="I70" s="55"/>
      <c r="J70" s="55"/>
    </row>
    <row r="71" spans="3:10" ht="15.95" customHeight="1">
      <c r="C71" s="55"/>
      <c r="D71" s="55"/>
      <c r="E71" s="55"/>
      <c r="F71" s="55"/>
      <c r="G71" s="55"/>
      <c r="H71" s="55"/>
      <c r="I71" s="55"/>
      <c r="J71" s="55"/>
    </row>
    <row r="72" spans="3:10" ht="15.95" customHeight="1">
      <c r="C72" s="55"/>
      <c r="D72" s="55"/>
      <c r="E72" s="55"/>
      <c r="F72" s="55"/>
      <c r="G72" s="55"/>
      <c r="H72" s="55"/>
      <c r="I72" s="55"/>
      <c r="J72" s="55"/>
    </row>
    <row r="73" spans="3:10">
      <c r="C73" s="55"/>
      <c r="D73" s="55"/>
      <c r="E73" s="55"/>
      <c r="F73" s="55"/>
      <c r="G73" s="55"/>
      <c r="H73" s="55"/>
      <c r="I73" s="55"/>
      <c r="J73" s="55"/>
    </row>
  </sheetData>
  <phoneticPr fontId="2" type="noConversion"/>
  <pageMargins left="0.74803149606299202" right="0.39370078740157499" top="0.53740157499999996" bottom="0.53740157499999996" header="0.511811023622047" footer="0.511811023622047"/>
  <pageSetup paperSize="9" scale="80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Income Statement</vt:lpstr>
      <vt:lpstr>Balance Sheet</vt:lpstr>
      <vt:lpstr>Equity</vt:lpstr>
      <vt:lpstr>Cash Flow</vt:lpstr>
      <vt:lpstr>'Balance Sheet'!Print_Area</vt:lpstr>
      <vt:lpstr>'Cash Flow'!Print_Area</vt:lpstr>
      <vt:lpstr>Equity!Print_Area</vt:lpstr>
      <vt:lpstr>'Income Statement'!Print_Area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2013-02-25T06:34:02Z</cp:lastPrinted>
  <dcterms:created xsi:type="dcterms:W3CDTF">2005-05-23T12:56:46Z</dcterms:created>
  <dcterms:modified xsi:type="dcterms:W3CDTF">2013-02-25T06:46:35Z</dcterms:modified>
</cp:coreProperties>
</file>